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D:\Users\Irena\Desktop\ZAVRŠNI RAČUN\2025\"/>
    </mc:Choice>
  </mc:AlternateContent>
  <xr:revisionPtr revIDLastSave="0" documentId="13_ncr:1_{225650DC-3557-4497-BE51-F8F0A5064BE2}"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s="1"/>
  <c r="F344" i="9"/>
  <c r="F343" i="9"/>
  <c r="F342" i="9"/>
  <c r="M341" i="9"/>
  <c r="L341" i="9"/>
  <c r="F341" i="9"/>
  <c r="B341" i="9" s="1"/>
  <c r="E341" i="9"/>
  <c r="H340" i="9"/>
  <c r="G340" i="9"/>
  <c r="F340" i="9"/>
  <c r="F339" i="9"/>
  <c r="F338" i="9"/>
  <c r="F337" i="9"/>
  <c r="F336" i="9"/>
  <c r="H335" i="9"/>
  <c r="G335" i="9"/>
  <c r="F335" i="9"/>
  <c r="E335" i="9"/>
  <c r="B335" i="9" s="1"/>
  <c r="F334" i="9"/>
  <c r="H333" i="9"/>
  <c r="G333" i="9"/>
  <c r="F333" i="9"/>
  <c r="H332" i="9"/>
  <c r="G332" i="9"/>
  <c r="F332" i="9"/>
  <c r="H331" i="9"/>
  <c r="E331" i="9" s="1"/>
  <c r="B331" i="9" s="1"/>
  <c r="G331" i="9"/>
  <c r="F331" i="9"/>
  <c r="H330" i="9"/>
  <c r="G330" i="9"/>
  <c r="F330" i="9"/>
  <c r="E330" i="9"/>
  <c r="B330" i="9" s="1"/>
  <c r="H329" i="9"/>
  <c r="G329" i="9"/>
  <c r="F329" i="9"/>
  <c r="H328" i="9"/>
  <c r="G328" i="9"/>
  <c r="F328" i="9"/>
  <c r="H327" i="9"/>
  <c r="E327" i="9" s="1"/>
  <c r="B327" i="9" s="1"/>
  <c r="G327" i="9"/>
  <c r="F327" i="9"/>
  <c r="H326" i="9"/>
  <c r="G326" i="9"/>
  <c r="F326" i="9"/>
  <c r="H325" i="9"/>
  <c r="G325" i="9"/>
  <c r="E325" i="9" s="1"/>
  <c r="B325" i="9" s="1"/>
  <c r="F325" i="9"/>
  <c r="H324" i="9"/>
  <c r="G324" i="9"/>
  <c r="E324" i="9" s="1"/>
  <c r="B324" i="9" s="1"/>
  <c r="F324" i="9"/>
  <c r="H323" i="9"/>
  <c r="E323" i="9" s="1"/>
  <c r="G323" i="9"/>
  <c r="F323" i="9"/>
  <c r="B323" i="9"/>
  <c r="H322" i="9"/>
  <c r="G322" i="9"/>
  <c r="F322" i="9"/>
  <c r="E322" i="9"/>
  <c r="B322" i="9" s="1"/>
  <c r="H321" i="9"/>
  <c r="G321" i="9"/>
  <c r="E321" i="9" s="1"/>
  <c r="B321" i="9" s="1"/>
  <c r="F321" i="9"/>
  <c r="H320" i="9"/>
  <c r="G320" i="9"/>
  <c r="F320" i="9"/>
  <c r="H319" i="9"/>
  <c r="E319" i="9" s="1"/>
  <c r="B319" i="9" s="1"/>
  <c r="G319" i="9"/>
  <c r="F319" i="9"/>
  <c r="H318" i="9"/>
  <c r="G318" i="9"/>
  <c r="F318" i="9"/>
  <c r="E318" i="9"/>
  <c r="B318" i="9" s="1"/>
  <c r="H317" i="9"/>
  <c r="G317" i="9"/>
  <c r="F317" i="9"/>
  <c r="G316"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E304" i="9"/>
  <c r="H303" i="9"/>
  <c r="G303" i="9"/>
  <c r="E303" i="9" s="1"/>
  <c r="B303" i="9" s="1"/>
  <c r="F303" i="9"/>
  <c r="F302" i="9"/>
  <c r="F301" i="9"/>
  <c r="F300" i="9"/>
  <c r="F299" i="9"/>
  <c r="F297" i="9"/>
  <c r="L296" i="9"/>
  <c r="F296" i="9" s="1"/>
  <c r="H296" i="9"/>
  <c r="F295" i="9"/>
  <c r="I294" i="9"/>
  <c r="E294" i="9" s="1"/>
  <c r="H294" i="9"/>
  <c r="F294" i="9"/>
  <c r="E293" i="9"/>
  <c r="M292" i="9"/>
  <c r="L292" i="9"/>
  <c r="F292" i="9"/>
  <c r="B292" i="9" s="1"/>
  <c r="E292" i="9"/>
  <c r="M291" i="9"/>
  <c r="L291" i="9"/>
  <c r="E291" i="9"/>
  <c r="M290" i="9"/>
  <c r="F290" i="9" s="1"/>
  <c r="L290" i="9"/>
  <c r="E290" i="9"/>
  <c r="B290" i="9"/>
  <c r="M289" i="9"/>
  <c r="L289" i="9"/>
  <c r="F289" i="9"/>
  <c r="E289" i="9"/>
  <c r="B289" i="9" s="1"/>
  <c r="M288" i="9"/>
  <c r="L288" i="9"/>
  <c r="F288" i="9"/>
  <c r="B288" i="9" s="1"/>
  <c r="E288" i="9"/>
  <c r="M287" i="9"/>
  <c r="L287" i="9"/>
  <c r="E287" i="9"/>
  <c r="M286" i="9"/>
  <c r="F286" i="9" s="1"/>
  <c r="L286" i="9"/>
  <c r="E286" i="9"/>
  <c r="B286" i="9"/>
  <c r="M285" i="9"/>
  <c r="L285" i="9"/>
  <c r="F285" i="9"/>
  <c r="E285" i="9"/>
  <c r="B285" i="9" s="1"/>
  <c r="M284" i="9"/>
  <c r="L284" i="9"/>
  <c r="F284" i="9"/>
  <c r="B284" i="9" s="1"/>
  <c r="E284" i="9"/>
  <c r="M283" i="9"/>
  <c r="L283" i="9"/>
  <c r="E283" i="9"/>
  <c r="M282" i="9"/>
  <c r="F282" i="9" s="1"/>
  <c r="L282" i="9"/>
  <c r="E282" i="9"/>
  <c r="B282" i="9"/>
  <c r="M281" i="9"/>
  <c r="L281" i="9"/>
  <c r="F281" i="9"/>
  <c r="E281" i="9"/>
  <c r="B281" i="9" s="1"/>
  <c r="M280" i="9"/>
  <c r="L280" i="9"/>
  <c r="F280" i="9"/>
  <c r="B280" i="9" s="1"/>
  <c r="E280" i="9"/>
  <c r="M279" i="9"/>
  <c r="L279" i="9"/>
  <c r="E279" i="9"/>
  <c r="M278" i="9"/>
  <c r="F278" i="9" s="1"/>
  <c r="L278" i="9"/>
  <c r="E278" i="9"/>
  <c r="B278" i="9"/>
  <c r="M277" i="9"/>
  <c r="L277" i="9"/>
  <c r="F277" i="9"/>
  <c r="E277" i="9"/>
  <c r="B277" i="9" s="1"/>
  <c r="M276" i="9"/>
  <c r="L276" i="9"/>
  <c r="F276" i="9"/>
  <c r="B276" i="9" s="1"/>
  <c r="E276" i="9"/>
  <c r="M275" i="9"/>
  <c r="L275" i="9"/>
  <c r="E275" i="9"/>
  <c r="M274" i="9"/>
  <c r="F274" i="9" s="1"/>
  <c r="L274" i="9"/>
  <c r="E274" i="9"/>
  <c r="B274" i="9"/>
  <c r="M273" i="9"/>
  <c r="L273" i="9"/>
  <c r="F273" i="9"/>
  <c r="E273" i="9"/>
  <c r="B273" i="9" s="1"/>
  <c r="M272" i="9"/>
  <c r="L272" i="9"/>
  <c r="F272" i="9"/>
  <c r="B272" i="9" s="1"/>
  <c r="E272" i="9"/>
  <c r="M271" i="9"/>
  <c r="L271" i="9"/>
  <c r="E271" i="9"/>
  <c r="M270" i="9"/>
  <c r="F270" i="9" s="1"/>
  <c r="L270" i="9"/>
  <c r="E270" i="9"/>
  <c r="B270" i="9"/>
  <c r="M269" i="9"/>
  <c r="L269" i="9"/>
  <c r="F269" i="9"/>
  <c r="E269" i="9"/>
  <c r="B269" i="9" s="1"/>
  <c r="M268" i="9"/>
  <c r="L268" i="9"/>
  <c r="F268" i="9"/>
  <c r="B268" i="9" s="1"/>
  <c r="E268" i="9"/>
  <c r="M267" i="9"/>
  <c r="L267" i="9"/>
  <c r="E267" i="9"/>
  <c r="M266" i="9"/>
  <c r="F266" i="9" s="1"/>
  <c r="L266" i="9"/>
  <c r="E266" i="9"/>
  <c r="B266" i="9"/>
  <c r="M265" i="9"/>
  <c r="L265" i="9"/>
  <c r="F265" i="9"/>
  <c r="E265" i="9"/>
  <c r="B265" i="9" s="1"/>
  <c r="M264" i="9"/>
  <c r="L264" i="9"/>
  <c r="F264" i="9"/>
  <c r="B264" i="9" s="1"/>
  <c r="E264" i="9"/>
  <c r="M263" i="9"/>
  <c r="L263" i="9"/>
  <c r="E263" i="9"/>
  <c r="M262" i="9"/>
  <c r="F262" i="9" s="1"/>
  <c r="L262" i="9"/>
  <c r="E262" i="9"/>
  <c r="B262" i="9"/>
  <c r="M261" i="9"/>
  <c r="L261" i="9"/>
  <c r="F261" i="9"/>
  <c r="E261" i="9"/>
  <c r="B261" i="9" s="1"/>
  <c r="M260" i="9"/>
  <c r="L260" i="9"/>
  <c r="F260" i="9"/>
  <c r="B260" i="9" s="1"/>
  <c r="E260" i="9"/>
  <c r="M259" i="9"/>
  <c r="L259" i="9"/>
  <c r="E259" i="9"/>
  <c r="M258" i="9"/>
  <c r="F258" i="9" s="1"/>
  <c r="L258" i="9"/>
  <c r="E258" i="9"/>
  <c r="B258" i="9"/>
  <c r="M257" i="9"/>
  <c r="L257" i="9"/>
  <c r="F257" i="9"/>
  <c r="E257" i="9"/>
  <c r="B257" i="9" s="1"/>
  <c r="M256" i="9"/>
  <c r="L256" i="9"/>
  <c r="F256" i="9"/>
  <c r="B256" i="9" s="1"/>
  <c r="E256" i="9"/>
  <c r="M255" i="9"/>
  <c r="L255" i="9"/>
  <c r="E255" i="9"/>
  <c r="M254" i="9"/>
  <c r="F254" i="9" s="1"/>
  <c r="L254" i="9"/>
  <c r="E254" i="9"/>
  <c r="B254" i="9"/>
  <c r="M253" i="9"/>
  <c r="L253" i="9"/>
  <c r="F253" i="9"/>
  <c r="E253" i="9"/>
  <c r="B253" i="9" s="1"/>
  <c r="M252" i="9"/>
  <c r="L252" i="9"/>
  <c r="F252" i="9"/>
  <c r="B252" i="9" s="1"/>
  <c r="E252" i="9"/>
  <c r="M251" i="9"/>
  <c r="L251" i="9"/>
  <c r="E251" i="9"/>
  <c r="M250" i="9"/>
  <c r="F250" i="9" s="1"/>
  <c r="L250" i="9"/>
  <c r="E250" i="9"/>
  <c r="B250" i="9"/>
  <c r="M249" i="9"/>
  <c r="L249" i="9"/>
  <c r="F249" i="9"/>
  <c r="E249" i="9"/>
  <c r="B249" i="9" s="1"/>
  <c r="M248" i="9"/>
  <c r="L248" i="9"/>
  <c r="F248" i="9"/>
  <c r="B248" i="9" s="1"/>
  <c r="E248" i="9"/>
  <c r="M247" i="9"/>
  <c r="L247" i="9"/>
  <c r="E247" i="9"/>
  <c r="M246" i="9"/>
  <c r="F246" i="9" s="1"/>
  <c r="L246" i="9"/>
  <c r="E246" i="9"/>
  <c r="B246" i="9"/>
  <c r="M245" i="9"/>
  <c r="L245" i="9"/>
  <c r="F245" i="9"/>
  <c r="E245" i="9"/>
  <c r="B245" i="9" s="1"/>
  <c r="M244" i="9"/>
  <c r="L244" i="9"/>
  <c r="E244" i="9"/>
  <c r="M243" i="9"/>
  <c r="L243" i="9"/>
  <c r="E243" i="9"/>
  <c r="M242" i="9"/>
  <c r="F242" i="9" s="1"/>
  <c r="L242" i="9"/>
  <c r="E242" i="9"/>
  <c r="M241" i="9"/>
  <c r="F241" i="9" s="1"/>
  <c r="L241" i="9"/>
  <c r="E241" i="9"/>
  <c r="M240" i="9"/>
  <c r="F240" i="9" s="1"/>
  <c r="B240" i="9" s="1"/>
  <c r="L240" i="9"/>
  <c r="E240" i="9"/>
  <c r="M239" i="9"/>
  <c r="L239" i="9"/>
  <c r="E239" i="9"/>
  <c r="M238" i="9"/>
  <c r="F238" i="9" s="1"/>
  <c r="B238" i="9" s="1"/>
  <c r="L238" i="9"/>
  <c r="E238" i="9"/>
  <c r="M237" i="9"/>
  <c r="L237" i="9"/>
  <c r="E237" i="9"/>
  <c r="M236" i="9"/>
  <c r="L236" i="9"/>
  <c r="E236" i="9"/>
  <c r="M235" i="9"/>
  <c r="L235" i="9"/>
  <c r="E235" i="9"/>
  <c r="M234" i="9"/>
  <c r="L234" i="9"/>
  <c r="F234" i="9"/>
  <c r="E234" i="9"/>
  <c r="M233" i="9"/>
  <c r="L233" i="9"/>
  <c r="F233" i="9" s="1"/>
  <c r="E233" i="9"/>
  <c r="M232" i="9"/>
  <c r="L232" i="9"/>
  <c r="F232" i="9" s="1"/>
  <c r="B232" i="9" s="1"/>
  <c r="E232" i="9"/>
  <c r="M231" i="9"/>
  <c r="L231" i="9"/>
  <c r="F231" i="9" s="1"/>
  <c r="E231" i="9"/>
  <c r="M230" i="9"/>
  <c r="F230" i="9" s="1"/>
  <c r="L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G193" i="9"/>
  <c r="E193" i="9" s="1"/>
  <c r="B193" i="9" s="1"/>
  <c r="F193" i="9"/>
  <c r="F192" i="9"/>
  <c r="F191" i="9"/>
  <c r="F190" i="9"/>
  <c r="F189" i="9"/>
  <c r="F188" i="9"/>
  <c r="F187" i="9"/>
  <c r="F186" i="9"/>
  <c r="G185" i="9"/>
  <c r="E185" i="9" s="1"/>
  <c r="B185" i="9" s="1"/>
  <c r="F185" i="9"/>
  <c r="F184" i="9"/>
  <c r="F183" i="9"/>
  <c r="F182" i="9"/>
  <c r="F181" i="9"/>
  <c r="F180" i="9"/>
  <c r="F179" i="9"/>
  <c r="F178" i="9"/>
  <c r="F177" i="9"/>
  <c r="F176" i="9"/>
  <c r="F175" i="9"/>
  <c r="F174" i="9"/>
  <c r="H173" i="9"/>
  <c r="G173" i="9"/>
  <c r="F173" i="9"/>
  <c r="E173" i="9"/>
  <c r="B173" i="9" s="1"/>
  <c r="H172" i="9"/>
  <c r="G172" i="9"/>
  <c r="E172" i="9" s="1"/>
  <c r="F172" i="9"/>
  <c r="H171" i="9"/>
  <c r="G171" i="9"/>
  <c r="F171" i="9"/>
  <c r="H170" i="9"/>
  <c r="E170" i="9" s="1"/>
  <c r="B170" i="9" s="1"/>
  <c r="G170" i="9"/>
  <c r="F170" i="9"/>
  <c r="H169" i="9"/>
  <c r="G169" i="9"/>
  <c r="F169" i="9"/>
  <c r="E169" i="9"/>
  <c r="B169" i="9" s="1"/>
  <c r="H168" i="9"/>
  <c r="G168" i="9"/>
  <c r="E168" i="9" s="1"/>
  <c r="F168" i="9"/>
  <c r="H167" i="9"/>
  <c r="G167" i="9"/>
  <c r="F167" i="9"/>
  <c r="H166" i="9"/>
  <c r="E166" i="9" s="1"/>
  <c r="B166" i="9" s="1"/>
  <c r="G166" i="9"/>
  <c r="F166" i="9"/>
  <c r="H165" i="9"/>
  <c r="G165" i="9"/>
  <c r="F165" i="9"/>
  <c r="E165" i="9"/>
  <c r="B165" i="9" s="1"/>
  <c r="H164" i="9"/>
  <c r="G164" i="9"/>
  <c r="E164" i="9" s="1"/>
  <c r="F164" i="9"/>
  <c r="H163" i="9"/>
  <c r="G163" i="9"/>
  <c r="F163" i="9"/>
  <c r="H162" i="9"/>
  <c r="E162" i="9" s="1"/>
  <c r="B162" i="9" s="1"/>
  <c r="G162" i="9"/>
  <c r="F162" i="9"/>
  <c r="H161" i="9"/>
  <c r="G161" i="9"/>
  <c r="F161" i="9"/>
  <c r="E161" i="9"/>
  <c r="B161" i="9" s="1"/>
  <c r="H160" i="9"/>
  <c r="G160" i="9"/>
  <c r="E160" i="9" s="1"/>
  <c r="F160" i="9"/>
  <c r="H159" i="9"/>
  <c r="G159" i="9"/>
  <c r="F159" i="9"/>
  <c r="H158" i="9"/>
  <c r="E158" i="9" s="1"/>
  <c r="B158" i="9" s="1"/>
  <c r="G158" i="9"/>
  <c r="F158" i="9"/>
  <c r="H157" i="9"/>
  <c r="G157" i="9"/>
  <c r="F157" i="9"/>
  <c r="E157" i="9"/>
  <c r="B157" i="9" s="1"/>
  <c r="F156" i="9"/>
  <c r="H155" i="9"/>
  <c r="G155" i="9"/>
  <c r="F155" i="9"/>
  <c r="H154" i="9"/>
  <c r="E154" i="9" s="1"/>
  <c r="B154" i="9" s="1"/>
  <c r="G154" i="9"/>
  <c r="F154" i="9"/>
  <c r="H153" i="9"/>
  <c r="G153" i="9"/>
  <c r="F153" i="9"/>
  <c r="E153" i="9"/>
  <c r="B153" i="9" s="1"/>
  <c r="H152" i="9"/>
  <c r="G152" i="9"/>
  <c r="E152" i="9" s="1"/>
  <c r="F152" i="9"/>
  <c r="H151" i="9"/>
  <c r="G151" i="9"/>
  <c r="E151" i="9" s="1"/>
  <c r="B151" i="9" s="1"/>
  <c r="F151" i="9"/>
  <c r="H150" i="9"/>
  <c r="E150" i="9" s="1"/>
  <c r="G150" i="9"/>
  <c r="F150" i="9"/>
  <c r="B150" i="9"/>
  <c r="H149" i="9"/>
  <c r="G149" i="9"/>
  <c r="F149" i="9"/>
  <c r="E149" i="9"/>
  <c r="B149" i="9" s="1"/>
  <c r="H148" i="9"/>
  <c r="G148" i="9"/>
  <c r="E148" i="9" s="1"/>
  <c r="F148" i="9"/>
  <c r="H147" i="9"/>
  <c r="G147" i="9"/>
  <c r="F147" i="9"/>
  <c r="H146" i="9"/>
  <c r="E146" i="9" s="1"/>
  <c r="B146" i="9" s="1"/>
  <c r="G146" i="9"/>
  <c r="F146" i="9"/>
  <c r="H145" i="9"/>
  <c r="G145" i="9"/>
  <c r="F145" i="9"/>
  <c r="E145" i="9"/>
  <c r="B145" i="9" s="1"/>
  <c r="H144" i="9"/>
  <c r="G144" i="9"/>
  <c r="E144" i="9" s="1"/>
  <c r="F144" i="9"/>
  <c r="H143" i="9"/>
  <c r="G143" i="9"/>
  <c r="E143" i="9" s="1"/>
  <c r="B143" i="9" s="1"/>
  <c r="F143" i="9"/>
  <c r="H142" i="9"/>
  <c r="E142" i="9" s="1"/>
  <c r="G142" i="9"/>
  <c r="F142" i="9"/>
  <c r="B142" i="9"/>
  <c r="H141" i="9"/>
  <c r="G141" i="9"/>
  <c r="F141" i="9"/>
  <c r="E141" i="9"/>
  <c r="B141" i="9" s="1"/>
  <c r="H140" i="9"/>
  <c r="G140" i="9"/>
  <c r="E140" i="9" s="1"/>
  <c r="F140" i="9"/>
  <c r="H139" i="9"/>
  <c r="G139" i="9"/>
  <c r="F139" i="9"/>
  <c r="H138" i="9"/>
  <c r="E138" i="9" s="1"/>
  <c r="B138" i="9" s="1"/>
  <c r="G138" i="9"/>
  <c r="F138" i="9"/>
  <c r="H137" i="9"/>
  <c r="G137" i="9"/>
  <c r="F137" i="9"/>
  <c r="E137" i="9"/>
  <c r="B137" i="9" s="1"/>
  <c r="H136" i="9"/>
  <c r="G136" i="9"/>
  <c r="E136" i="9" s="1"/>
  <c r="F136" i="9"/>
  <c r="H135" i="9"/>
  <c r="G135" i="9"/>
  <c r="E135" i="9" s="1"/>
  <c r="B135" i="9" s="1"/>
  <c r="F135" i="9"/>
  <c r="H134" i="9"/>
  <c r="E134" i="9" s="1"/>
  <c r="G134" i="9"/>
  <c r="F134" i="9"/>
  <c r="B134" i="9"/>
  <c r="H133" i="9"/>
  <c r="G133" i="9"/>
  <c r="F133" i="9"/>
  <c r="E133" i="9"/>
  <c r="B133" i="9" s="1"/>
  <c r="H132" i="9"/>
  <c r="G132" i="9"/>
  <c r="E132" i="9" s="1"/>
  <c r="F132" i="9"/>
  <c r="H131" i="9"/>
  <c r="G131" i="9"/>
  <c r="F131" i="9"/>
  <c r="H130" i="9"/>
  <c r="E130" i="9" s="1"/>
  <c r="B130" i="9" s="1"/>
  <c r="G130" i="9"/>
  <c r="F130" i="9"/>
  <c r="H129" i="9"/>
  <c r="G129" i="9"/>
  <c r="F129" i="9"/>
  <c r="E129" i="9"/>
  <c r="B129" i="9" s="1"/>
  <c r="H128" i="9"/>
  <c r="G128" i="9"/>
  <c r="E128" i="9" s="1"/>
  <c r="F128" i="9"/>
  <c r="H127" i="9"/>
  <c r="G127" i="9"/>
  <c r="E127" i="9" s="1"/>
  <c r="B127" i="9" s="1"/>
  <c r="F127" i="9"/>
  <c r="H126" i="9"/>
  <c r="E126" i="9" s="1"/>
  <c r="G126" i="9"/>
  <c r="F126" i="9"/>
  <c r="B126" i="9"/>
  <c r="H125" i="9"/>
  <c r="G125" i="9"/>
  <c r="F125" i="9"/>
  <c r="E125" i="9"/>
  <c r="B125" i="9" s="1"/>
  <c r="H124" i="9"/>
  <c r="G124" i="9"/>
  <c r="E124" i="9" s="1"/>
  <c r="F124" i="9"/>
  <c r="H123" i="9"/>
  <c r="G123" i="9"/>
  <c r="F123" i="9"/>
  <c r="H122" i="9"/>
  <c r="E122" i="9" s="1"/>
  <c r="B122" i="9" s="1"/>
  <c r="G122" i="9"/>
  <c r="F122" i="9"/>
  <c r="H121" i="9"/>
  <c r="G121" i="9"/>
  <c r="F121" i="9"/>
  <c r="E121" i="9"/>
  <c r="B121" i="9" s="1"/>
  <c r="H120" i="9"/>
  <c r="G120" i="9"/>
  <c r="E120" i="9" s="1"/>
  <c r="F120" i="9"/>
  <c r="H119" i="9"/>
  <c r="G119" i="9"/>
  <c r="E119" i="9" s="1"/>
  <c r="B119" i="9" s="1"/>
  <c r="F119" i="9"/>
  <c r="H118" i="9"/>
  <c r="E118" i="9" s="1"/>
  <c r="G118" i="9"/>
  <c r="F118" i="9"/>
  <c r="B118" i="9"/>
  <c r="H117" i="9"/>
  <c r="G117" i="9"/>
  <c r="F117" i="9"/>
  <c r="E117" i="9"/>
  <c r="B117" i="9" s="1"/>
  <c r="H116" i="9"/>
  <c r="G116" i="9"/>
  <c r="E116" i="9" s="1"/>
  <c r="F116" i="9"/>
  <c r="H115" i="9"/>
  <c r="G115" i="9"/>
  <c r="F115" i="9"/>
  <c r="H114" i="9"/>
  <c r="E114" i="9" s="1"/>
  <c r="B114" i="9" s="1"/>
  <c r="G114" i="9"/>
  <c r="F114" i="9"/>
  <c r="H113" i="9"/>
  <c r="G113" i="9"/>
  <c r="F113" i="9"/>
  <c r="E113" i="9"/>
  <c r="B113" i="9" s="1"/>
  <c r="H112" i="9"/>
  <c r="G112" i="9"/>
  <c r="E112" i="9" s="1"/>
  <c r="F112" i="9"/>
  <c r="H111" i="9"/>
  <c r="G111" i="9"/>
  <c r="E111" i="9" s="1"/>
  <c r="B111" i="9" s="1"/>
  <c r="F111" i="9"/>
  <c r="H110" i="9"/>
  <c r="E110" i="9" s="1"/>
  <c r="G110" i="9"/>
  <c r="F110" i="9"/>
  <c r="B110" i="9"/>
  <c r="H109" i="9"/>
  <c r="G109" i="9"/>
  <c r="F109" i="9"/>
  <c r="E109" i="9"/>
  <c r="B109" i="9" s="1"/>
  <c r="H108" i="9"/>
  <c r="G108" i="9"/>
  <c r="E108" i="9" s="1"/>
  <c r="F108" i="9"/>
  <c r="H107" i="9"/>
  <c r="G107" i="9"/>
  <c r="F107" i="9"/>
  <c r="H106" i="9"/>
  <c r="E106" i="9" s="1"/>
  <c r="B106" i="9" s="1"/>
  <c r="G106" i="9"/>
  <c r="F106" i="9"/>
  <c r="H105" i="9"/>
  <c r="G105" i="9"/>
  <c r="F105" i="9"/>
  <c r="E105" i="9"/>
  <c r="B105" i="9" s="1"/>
  <c r="H104" i="9"/>
  <c r="G104" i="9"/>
  <c r="E104" i="9" s="1"/>
  <c r="F104" i="9"/>
  <c r="H103" i="9"/>
  <c r="G103" i="9"/>
  <c r="E103" i="9" s="1"/>
  <c r="B103" i="9" s="1"/>
  <c r="F103" i="9"/>
  <c r="H102" i="9"/>
  <c r="E102" i="9" s="1"/>
  <c r="G102" i="9"/>
  <c r="F102" i="9"/>
  <c r="B102" i="9"/>
  <c r="H101" i="9"/>
  <c r="G101" i="9"/>
  <c r="F101" i="9"/>
  <c r="E101" i="9"/>
  <c r="B101" i="9" s="1"/>
  <c r="H100" i="9"/>
  <c r="G100" i="9"/>
  <c r="E100" i="9" s="1"/>
  <c r="F100" i="9"/>
  <c r="H99" i="9"/>
  <c r="G99" i="9"/>
  <c r="F99" i="9"/>
  <c r="H98" i="9"/>
  <c r="E98" i="9" s="1"/>
  <c r="B98" i="9" s="1"/>
  <c r="G98" i="9"/>
  <c r="F98" i="9"/>
  <c r="H97" i="9"/>
  <c r="G97" i="9"/>
  <c r="F97" i="9"/>
  <c r="E97" i="9"/>
  <c r="B97" i="9" s="1"/>
  <c r="H96" i="9"/>
  <c r="G96" i="9"/>
  <c r="E96" i="9" s="1"/>
  <c r="F96" i="9"/>
  <c r="H95" i="9"/>
  <c r="G95" i="9"/>
  <c r="E95" i="9" s="1"/>
  <c r="B95" i="9" s="1"/>
  <c r="F95" i="9"/>
  <c r="H94" i="9"/>
  <c r="E94" i="9" s="1"/>
  <c r="G94" i="9"/>
  <c r="F94" i="9"/>
  <c r="B94" i="9"/>
  <c r="H93" i="9"/>
  <c r="G93" i="9"/>
  <c r="F93" i="9"/>
  <c r="E93" i="9"/>
  <c r="B93" i="9" s="1"/>
  <c r="H92" i="9"/>
  <c r="G92" i="9"/>
  <c r="E92" i="9" s="1"/>
  <c r="F92" i="9"/>
  <c r="H91" i="9"/>
  <c r="G91" i="9"/>
  <c r="F91" i="9"/>
  <c r="H90" i="9"/>
  <c r="E90" i="9" s="1"/>
  <c r="B90" i="9" s="1"/>
  <c r="G90" i="9"/>
  <c r="F90" i="9"/>
  <c r="H89" i="9"/>
  <c r="G89" i="9"/>
  <c r="F89" i="9"/>
  <c r="E89" i="9"/>
  <c r="B89" i="9" s="1"/>
  <c r="H88" i="9"/>
  <c r="G88" i="9"/>
  <c r="E88" i="9" s="1"/>
  <c r="F88" i="9"/>
  <c r="H87" i="9"/>
  <c r="G87" i="9"/>
  <c r="E87" i="9" s="1"/>
  <c r="B87" i="9" s="1"/>
  <c r="F87" i="9"/>
  <c r="H86" i="9"/>
  <c r="E86" i="9" s="1"/>
  <c r="G86" i="9"/>
  <c r="F86" i="9"/>
  <c r="B86" i="9"/>
  <c r="H85" i="9"/>
  <c r="G85" i="9"/>
  <c r="F85" i="9"/>
  <c r="E85" i="9"/>
  <c r="B85" i="9" s="1"/>
  <c r="H84" i="9"/>
  <c r="G84" i="9"/>
  <c r="E84" i="9" s="1"/>
  <c r="F84" i="9"/>
  <c r="H83" i="9"/>
  <c r="G83" i="9"/>
  <c r="F83" i="9"/>
  <c r="H82" i="9"/>
  <c r="E82" i="9" s="1"/>
  <c r="B82" i="9" s="1"/>
  <c r="G82" i="9"/>
  <c r="F82" i="9"/>
  <c r="H81" i="9"/>
  <c r="G81" i="9"/>
  <c r="F81" i="9"/>
  <c r="E81" i="9"/>
  <c r="B81" i="9" s="1"/>
  <c r="H80" i="9"/>
  <c r="G80" i="9"/>
  <c r="E80" i="9" s="1"/>
  <c r="F80" i="9"/>
  <c r="H79" i="9"/>
  <c r="G79" i="9"/>
  <c r="E79" i="9" s="1"/>
  <c r="B79" i="9" s="1"/>
  <c r="F79" i="9"/>
  <c r="H78" i="9"/>
  <c r="E78" i="9" s="1"/>
  <c r="G78" i="9"/>
  <c r="F78" i="9"/>
  <c r="B78" i="9"/>
  <c r="H77" i="9"/>
  <c r="G77" i="9"/>
  <c r="F77" i="9"/>
  <c r="E77" i="9"/>
  <c r="B77" i="9" s="1"/>
  <c r="H76" i="9"/>
  <c r="G76" i="9"/>
  <c r="E76" i="9" s="1"/>
  <c r="F76" i="9"/>
  <c r="H75" i="9"/>
  <c r="G75" i="9"/>
  <c r="F75" i="9"/>
  <c r="H74" i="9"/>
  <c r="E74" i="9" s="1"/>
  <c r="B74" i="9" s="1"/>
  <c r="G74" i="9"/>
  <c r="F74" i="9"/>
  <c r="H73" i="9"/>
  <c r="G73" i="9"/>
  <c r="F73" i="9"/>
  <c r="E73" i="9"/>
  <c r="B73" i="9" s="1"/>
  <c r="H72" i="9"/>
  <c r="G72" i="9"/>
  <c r="E72" i="9" s="1"/>
  <c r="F72" i="9"/>
  <c r="H71" i="9"/>
  <c r="G71" i="9"/>
  <c r="E71" i="9" s="1"/>
  <c r="B71" i="9" s="1"/>
  <c r="F71" i="9"/>
  <c r="H70" i="9"/>
  <c r="E70" i="9" s="1"/>
  <c r="G70" i="9"/>
  <c r="F70" i="9"/>
  <c r="B70" i="9"/>
  <c r="H69" i="9"/>
  <c r="G69" i="9"/>
  <c r="F69" i="9"/>
  <c r="E69" i="9"/>
  <c r="B69" i="9" s="1"/>
  <c r="H68" i="9"/>
  <c r="G68" i="9"/>
  <c r="E68" i="9" s="1"/>
  <c r="F68" i="9"/>
  <c r="H67" i="9"/>
  <c r="G67" i="9"/>
  <c r="F67" i="9"/>
  <c r="H66" i="9"/>
  <c r="E66" i="9" s="1"/>
  <c r="B66" i="9" s="1"/>
  <c r="G66" i="9"/>
  <c r="F66" i="9"/>
  <c r="H65" i="9"/>
  <c r="G65" i="9"/>
  <c r="F65" i="9"/>
  <c r="E65" i="9"/>
  <c r="B65" i="9" s="1"/>
  <c r="H64" i="9"/>
  <c r="G64" i="9"/>
  <c r="E64" i="9" s="1"/>
  <c r="F64" i="9"/>
  <c r="H63" i="9"/>
  <c r="G63" i="9"/>
  <c r="E63" i="9" s="1"/>
  <c r="B63" i="9" s="1"/>
  <c r="F63" i="9"/>
  <c r="H62" i="9"/>
  <c r="E62" i="9" s="1"/>
  <c r="G62" i="9"/>
  <c r="F62" i="9"/>
  <c r="B62" i="9"/>
  <c r="H61" i="9"/>
  <c r="G61" i="9"/>
  <c r="F61" i="9"/>
  <c r="E61" i="9"/>
  <c r="B61" i="9" s="1"/>
  <c r="H60" i="9"/>
  <c r="G60" i="9"/>
  <c r="E60" i="9" s="1"/>
  <c r="F60" i="9"/>
  <c r="H59" i="9"/>
  <c r="G59" i="9"/>
  <c r="F59" i="9"/>
  <c r="H58" i="9"/>
  <c r="E58" i="9" s="1"/>
  <c r="B58" i="9" s="1"/>
  <c r="G58" i="9"/>
  <c r="F58" i="9"/>
  <c r="H57" i="9"/>
  <c r="G57" i="9"/>
  <c r="F57" i="9"/>
  <c r="H56" i="9"/>
  <c r="G56" i="9"/>
  <c r="F56" i="9"/>
  <c r="H55" i="9"/>
  <c r="G55" i="9"/>
  <c r="E55" i="9" s="1"/>
  <c r="B55" i="9" s="1"/>
  <c r="F55" i="9"/>
  <c r="H54" i="9"/>
  <c r="E54" i="9" s="1"/>
  <c r="B54" i="9" s="1"/>
  <c r="G54" i="9"/>
  <c r="F54" i="9"/>
  <c r="H53" i="9"/>
  <c r="E53" i="9" s="1"/>
  <c r="B53" i="9" s="1"/>
  <c r="G53" i="9"/>
  <c r="F53" i="9"/>
  <c r="H52" i="9"/>
  <c r="G52" i="9"/>
  <c r="F52" i="9"/>
  <c r="H51" i="9"/>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F45" i="9"/>
  <c r="E45" i="9"/>
  <c r="B45" i="9" s="1"/>
  <c r="H44" i="9"/>
  <c r="G44" i="9"/>
  <c r="E44" i="9" s="1"/>
  <c r="F44" i="9"/>
  <c r="H43" i="9"/>
  <c r="G43" i="9"/>
  <c r="F43" i="9"/>
  <c r="H42" i="9"/>
  <c r="E42" i="9" s="1"/>
  <c r="B42" i="9" s="1"/>
  <c r="G42" i="9"/>
  <c r="F42" i="9"/>
  <c r="H41" i="9"/>
  <c r="G41" i="9"/>
  <c r="F41" i="9"/>
  <c r="E41" i="9"/>
  <c r="B41" i="9" s="1"/>
  <c r="H40" i="9"/>
  <c r="G40" i="9"/>
  <c r="E40" i="9" s="1"/>
  <c r="F40" i="9"/>
  <c r="H39" i="9"/>
  <c r="G39" i="9"/>
  <c r="F39" i="9"/>
  <c r="H38" i="9"/>
  <c r="E38" i="9" s="1"/>
  <c r="B38" i="9" s="1"/>
  <c r="G38" i="9"/>
  <c r="F38" i="9"/>
  <c r="H37" i="9"/>
  <c r="G37" i="9"/>
  <c r="F37" i="9"/>
  <c r="H36" i="9"/>
  <c r="G36" i="9"/>
  <c r="F36" i="9"/>
  <c r="H35" i="9"/>
  <c r="G35" i="9"/>
  <c r="F35" i="9"/>
  <c r="H34" i="9"/>
  <c r="E34" i="9" s="1"/>
  <c r="B34" i="9" s="1"/>
  <c r="G34" i="9"/>
  <c r="F34" i="9"/>
  <c r="H33" i="9"/>
  <c r="G33" i="9"/>
  <c r="F33" i="9"/>
  <c r="E33" i="9"/>
  <c r="B33" i="9" s="1"/>
  <c r="H32" i="9"/>
  <c r="G32" i="9"/>
  <c r="E32" i="9" s="1"/>
  <c r="F32" i="9"/>
  <c r="H31" i="9"/>
  <c r="G31" i="9"/>
  <c r="F31" i="9"/>
  <c r="H30" i="9"/>
  <c r="E30" i="9" s="1"/>
  <c r="G30" i="9"/>
  <c r="F30" i="9"/>
  <c r="B30" i="9"/>
  <c r="H29" i="9"/>
  <c r="G29" i="9"/>
  <c r="F29" i="9"/>
  <c r="E29" i="9"/>
  <c r="B29" i="9" s="1"/>
  <c r="H28" i="9"/>
  <c r="G28" i="9"/>
  <c r="E28" i="9" s="1"/>
  <c r="F28" i="9"/>
  <c r="H27" i="9"/>
  <c r="G27" i="9"/>
  <c r="F27" i="9"/>
  <c r="H26" i="9"/>
  <c r="E26" i="9" s="1"/>
  <c r="B26" i="9" s="1"/>
  <c r="G26" i="9"/>
  <c r="F26" i="9"/>
  <c r="H25" i="9"/>
  <c r="G25" i="9"/>
  <c r="F25" i="9"/>
  <c r="E25" i="9"/>
  <c r="B25" i="9" s="1"/>
  <c r="F24" i="9"/>
  <c r="I10" i="9"/>
  <c r="F4" i="9"/>
  <c r="O3" i="9"/>
  <c r="G296" i="9" s="1"/>
  <c r="I3" i="9"/>
  <c r="H3" i="9"/>
  <c r="G3" i="9"/>
  <c r="D104" i="8"/>
  <c r="I41" i="3" s="1"/>
  <c r="D97" i="8"/>
  <c r="D92" i="8"/>
  <c r="D87" i="8"/>
  <c r="D82" i="8"/>
  <c r="C1659" i="1" s="1"/>
  <c r="G1659" i="1" s="1"/>
  <c r="D77" i="8"/>
  <c r="D72" i="8"/>
  <c r="D67" i="8"/>
  <c r="D62" i="8"/>
  <c r="D57" i="8"/>
  <c r="D52" i="8"/>
  <c r="D46" i="8"/>
  <c r="D37" i="8"/>
  <c r="C1614" i="1" s="1"/>
  <c r="D27" i="8"/>
  <c r="C1604" i="1" s="1"/>
  <c r="D18" i="8"/>
  <c r="D8" i="8"/>
  <c r="E44" i="7"/>
  <c r="D44" i="7"/>
  <c r="E39" i="7"/>
  <c r="E38" i="7" s="1"/>
  <c r="D39" i="7"/>
  <c r="E30" i="7"/>
  <c r="D30" i="7"/>
  <c r="E23" i="7"/>
  <c r="D23" i="7"/>
  <c r="E22" i="7"/>
  <c r="D22" i="7"/>
  <c r="E14" i="7"/>
  <c r="D14" i="7"/>
  <c r="E7" i="7"/>
  <c r="E6" i="7" s="1"/>
  <c r="D7" i="7"/>
  <c r="D6" i="7" s="1"/>
  <c r="D5" i="7"/>
  <c r="F140" i="6"/>
  <c r="F139" i="6"/>
  <c r="F138" i="6"/>
  <c r="F137" i="6"/>
  <c r="F136" i="6"/>
  <c r="F135" i="6"/>
  <c r="F134" i="6"/>
  <c r="F133" i="6"/>
  <c r="F132" i="6"/>
  <c r="F131" i="6"/>
  <c r="E130" i="6"/>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1424" i="1" s="1"/>
  <c r="D28" i="6"/>
  <c r="F28" i="6" s="1"/>
  <c r="F27" i="6"/>
  <c r="F26" i="6"/>
  <c r="F25" i="6"/>
  <c r="F24" i="6"/>
  <c r="F23" i="6"/>
  <c r="E22" i="6"/>
  <c r="D1418" i="1" s="1"/>
  <c r="D22" i="6"/>
  <c r="F21" i="6"/>
  <c r="F20" i="6"/>
  <c r="F19" i="6"/>
  <c r="F18" i="6"/>
  <c r="F17" i="6"/>
  <c r="F16" i="6"/>
  <c r="F15" i="6"/>
  <c r="F14" i="6"/>
  <c r="E13" i="6"/>
  <c r="D13" i="6"/>
  <c r="F13" i="6" s="1"/>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F291" i="5"/>
  <c r="E291" i="5"/>
  <c r="D1295" i="1" s="1"/>
  <c r="D291" i="5"/>
  <c r="F290" i="5"/>
  <c r="F289" i="5"/>
  <c r="F288" i="5"/>
  <c r="F287" i="5"/>
  <c r="F286" i="5"/>
  <c r="F285" i="5"/>
  <c r="F284" i="5"/>
  <c r="F283" i="5"/>
  <c r="F282" i="5"/>
  <c r="F281" i="5"/>
  <c r="F280" i="5"/>
  <c r="F279" i="5"/>
  <c r="F278" i="5"/>
  <c r="F277" i="5"/>
  <c r="E277" i="5"/>
  <c r="D277" i="5"/>
  <c r="D274" i="5" s="1"/>
  <c r="C1278" i="1" s="1"/>
  <c r="F276" i="5"/>
  <c r="F275" i="5"/>
  <c r="F273" i="5"/>
  <c r="F272" i="5"/>
  <c r="F271" i="5"/>
  <c r="F270" i="5"/>
  <c r="F269" i="5"/>
  <c r="F268" i="5"/>
  <c r="F267" i="5"/>
  <c r="F266" i="5"/>
  <c r="F265" i="5"/>
  <c r="F264" i="5"/>
  <c r="E264" i="5"/>
  <c r="D264" i="5"/>
  <c r="F263" i="5"/>
  <c r="F262" i="5"/>
  <c r="F261" i="5"/>
  <c r="E260" i="5"/>
  <c r="D260" i="5"/>
  <c r="F259" i="5"/>
  <c r="F258" i="5"/>
  <c r="F257" i="5"/>
  <c r="E256" i="5"/>
  <c r="F256" i="5" s="1"/>
  <c r="D256" i="5"/>
  <c r="F254" i="5"/>
  <c r="F253" i="5"/>
  <c r="F252"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4" i="5" s="1"/>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E178"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G315" i="9" s="1"/>
  <c r="F149" i="5"/>
  <c r="F148" i="5"/>
  <c r="F146" i="5"/>
  <c r="F145" i="5"/>
  <c r="F144"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D88" i="5"/>
  <c r="F87" i="5"/>
  <c r="F86" i="5"/>
  <c r="F85" i="5"/>
  <c r="F84" i="5"/>
  <c r="F83" i="5"/>
  <c r="E82" i="5"/>
  <c r="D1087" i="1" s="1"/>
  <c r="D82" i="5"/>
  <c r="F81" i="5"/>
  <c r="F80" i="5"/>
  <c r="F79" i="5"/>
  <c r="F78" i="5"/>
  <c r="F77" i="5"/>
  <c r="E76" i="5"/>
  <c r="D76" i="5"/>
  <c r="F75" i="5"/>
  <c r="F74" i="5"/>
  <c r="F73" i="5"/>
  <c r="F72" i="5"/>
  <c r="E71" i="5"/>
  <c r="F71" i="5" s="1"/>
  <c r="D71" i="5"/>
  <c r="F68" i="5"/>
  <c r="F67" i="5"/>
  <c r="F66" i="5"/>
  <c r="F65" i="5"/>
  <c r="F64" i="5"/>
  <c r="E63" i="5"/>
  <c r="D63" i="5"/>
  <c r="F62" i="5"/>
  <c r="F61" i="5"/>
  <c r="F60" i="5"/>
  <c r="F59" i="5"/>
  <c r="F58" i="5"/>
  <c r="F57" i="5"/>
  <c r="F56" i="5"/>
  <c r="E56" i="5"/>
  <c r="D1061" i="1" s="1"/>
  <c r="H1061" i="1" s="1"/>
  <c r="D56" i="5"/>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024" i="1" s="1"/>
  <c r="D19" i="5"/>
  <c r="F18" i="5"/>
  <c r="F17" i="5"/>
  <c r="F16" i="5"/>
  <c r="F15" i="5"/>
  <c r="F14" i="5"/>
  <c r="E13" i="5"/>
  <c r="D1018" i="1" s="1"/>
  <c r="D13" i="5"/>
  <c r="D12"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H649" i="1" s="1"/>
  <c r="D656" i="4"/>
  <c r="F655" i="4"/>
  <c r="F654" i="4"/>
  <c r="F653" i="4"/>
  <c r="F651" i="4"/>
  <c r="F647" i="4"/>
  <c r="F642" i="4"/>
  <c r="F641" i="4"/>
  <c r="F638" i="4"/>
  <c r="F637" i="4"/>
  <c r="F636" i="4"/>
  <c r="E636" i="4"/>
  <c r="D636" i="4"/>
  <c r="F635" i="4"/>
  <c r="F634" i="4"/>
  <c r="E633" i="4"/>
  <c r="D633" i="4"/>
  <c r="F632" i="4"/>
  <c r="F631" i="4"/>
  <c r="E630" i="4"/>
  <c r="D630" i="4"/>
  <c r="D629" i="4" s="1"/>
  <c r="F628" i="4"/>
  <c r="F627" i="4"/>
  <c r="F626" i="4"/>
  <c r="F625" i="4"/>
  <c r="F624" i="4"/>
  <c r="F623" i="4"/>
  <c r="F622" i="4"/>
  <c r="F621" i="4"/>
  <c r="E621" i="4"/>
  <c r="D615" i="1" s="1"/>
  <c r="D621" i="4"/>
  <c r="F620" i="4"/>
  <c r="F619" i="4"/>
  <c r="F618" i="4"/>
  <c r="F617" i="4"/>
  <c r="E616" i="4"/>
  <c r="D610" i="1" s="1"/>
  <c r="D616" i="4"/>
  <c r="F615" i="4"/>
  <c r="F614" i="4"/>
  <c r="F613" i="4"/>
  <c r="F612" i="4"/>
  <c r="F611" i="4"/>
  <c r="F610" i="4"/>
  <c r="F609" i="4"/>
  <c r="E609" i="4"/>
  <c r="D603" i="1" s="1"/>
  <c r="G603" i="1" s="1"/>
  <c r="D609" i="4"/>
  <c r="F608" i="4"/>
  <c r="F607" i="4"/>
  <c r="E607" i="4"/>
  <c r="D607" i="4"/>
  <c r="G156" i="9" s="1"/>
  <c r="F606" i="4"/>
  <c r="F605" i="4"/>
  <c r="F604" i="4"/>
  <c r="E603" i="4"/>
  <c r="D603" i="4"/>
  <c r="F602" i="4"/>
  <c r="F601" i="4"/>
  <c r="F600" i="4"/>
  <c r="F599" i="4"/>
  <c r="F598" i="4"/>
  <c r="E598" i="4"/>
  <c r="D598" i="4"/>
  <c r="E597" i="4"/>
  <c r="D591" i="1" s="1"/>
  <c r="F596" i="4"/>
  <c r="F595" i="4"/>
  <c r="F594" i="4"/>
  <c r="E594" i="4"/>
  <c r="D594" i="4"/>
  <c r="F593" i="4"/>
  <c r="F592" i="4"/>
  <c r="E591" i="4"/>
  <c r="D591" i="4"/>
  <c r="F590" i="4"/>
  <c r="E589" i="4"/>
  <c r="D589" i="4"/>
  <c r="F588" i="4"/>
  <c r="F587" i="4"/>
  <c r="F586" i="4"/>
  <c r="F585" i="4"/>
  <c r="E585" i="4"/>
  <c r="D585" i="4"/>
  <c r="F583" i="4"/>
  <c r="F582" i="4"/>
  <c r="F581" i="4"/>
  <c r="E581" i="4"/>
  <c r="D575" i="1" s="1"/>
  <c r="D581" i="4"/>
  <c r="F580" i="4"/>
  <c r="F579" i="4"/>
  <c r="F578" i="4"/>
  <c r="E578" i="4"/>
  <c r="D578" i="4"/>
  <c r="F577" i="4"/>
  <c r="F576" i="4"/>
  <c r="E575" i="4"/>
  <c r="D575" i="4"/>
  <c r="F574" i="4"/>
  <c r="F573" i="4"/>
  <c r="E572" i="4"/>
  <c r="D572" i="4"/>
  <c r="D571" i="4"/>
  <c r="F570" i="4"/>
  <c r="F569" i="4"/>
  <c r="F568" i="4"/>
  <c r="F567" i="4"/>
  <c r="F566" i="4"/>
  <c r="F565" i="4"/>
  <c r="F564" i="4"/>
  <c r="F563" i="4"/>
  <c r="F562" i="4"/>
  <c r="E562" i="4"/>
  <c r="D562" i="4"/>
  <c r="F561" i="4"/>
  <c r="F560" i="4"/>
  <c r="F559" i="4"/>
  <c r="F558" i="4"/>
  <c r="F557" i="4"/>
  <c r="E557" i="4"/>
  <c r="D551" i="1" s="1"/>
  <c r="G551" i="1" s="1"/>
  <c r="D557" i="4"/>
  <c r="F556" i="4"/>
  <c r="F555" i="4"/>
  <c r="F554" i="4"/>
  <c r="F553" i="4"/>
  <c r="F552" i="4"/>
  <c r="F551" i="4"/>
  <c r="F550" i="4"/>
  <c r="E550" i="4"/>
  <c r="D550" i="4"/>
  <c r="F549" i="4"/>
  <c r="F548" i="4"/>
  <c r="F547" i="4"/>
  <c r="F546" i="4"/>
  <c r="F545" i="4"/>
  <c r="E545" i="4"/>
  <c r="D539" i="1" s="1"/>
  <c r="D545" i="4"/>
  <c r="F544" i="4"/>
  <c r="F543" i="4"/>
  <c r="F542" i="4"/>
  <c r="E542" i="4"/>
  <c r="D542" i="4"/>
  <c r="F541" i="4"/>
  <c r="F540" i="4"/>
  <c r="F539" i="4"/>
  <c r="F538" i="4"/>
  <c r="F537" i="4"/>
  <c r="E537" i="4"/>
  <c r="D537" i="4"/>
  <c r="D536" i="4"/>
  <c r="F534" i="4"/>
  <c r="F533" i="4"/>
  <c r="E532" i="4"/>
  <c r="D526" i="1" s="1"/>
  <c r="D532" i="4"/>
  <c r="F531" i="4"/>
  <c r="F530" i="4"/>
  <c r="F529" i="4"/>
  <c r="E529" i="4"/>
  <c r="D529" i="4"/>
  <c r="F528" i="4"/>
  <c r="F527" i="4"/>
  <c r="F526" i="4"/>
  <c r="E526" i="4"/>
  <c r="D526" i="4"/>
  <c r="F525" i="4"/>
  <c r="F524" i="4"/>
  <c r="E523" i="4"/>
  <c r="D523" i="4"/>
  <c r="F521" i="4"/>
  <c r="F520" i="4"/>
  <c r="F519" i="4"/>
  <c r="F518" i="4"/>
  <c r="F517" i="4"/>
  <c r="F516" i="4"/>
  <c r="F515" i="4"/>
  <c r="E514" i="4"/>
  <c r="D508" i="1" s="1"/>
  <c r="D514" i="4"/>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E491" i="4"/>
  <c r="F490" i="4"/>
  <c r="F489" i="4"/>
  <c r="F488" i="4"/>
  <c r="E488" i="4"/>
  <c r="D488" i="4"/>
  <c r="F487" i="4"/>
  <c r="F486" i="4"/>
  <c r="E485" i="4"/>
  <c r="D485" i="4"/>
  <c r="F484" i="4"/>
  <c r="F483" i="4"/>
  <c r="F482" i="4"/>
  <c r="F481" i="4"/>
  <c r="F480" i="4"/>
  <c r="E480" i="4"/>
  <c r="D480" i="4"/>
  <c r="E479" i="4"/>
  <c r="F478" i="4"/>
  <c r="F477" i="4"/>
  <c r="F476" i="4"/>
  <c r="E476" i="4"/>
  <c r="D476" i="4"/>
  <c r="F475" i="4"/>
  <c r="F474" i="4"/>
  <c r="E473" i="4"/>
  <c r="D473" i="4"/>
  <c r="F472" i="4"/>
  <c r="F471" i="4"/>
  <c r="E470" i="4"/>
  <c r="D470" i="4"/>
  <c r="F469" i="4"/>
  <c r="F468" i="4"/>
  <c r="F467" i="4"/>
  <c r="E467" i="4"/>
  <c r="D467" i="4"/>
  <c r="F465" i="4"/>
  <c r="F464" i="4"/>
  <c r="F463" i="4"/>
  <c r="F462" i="4"/>
  <c r="F461" i="4"/>
  <c r="F460" i="4"/>
  <c r="F459" i="4"/>
  <c r="F458" i="4"/>
  <c r="E457" i="4"/>
  <c r="D457" i="4"/>
  <c r="F456" i="4"/>
  <c r="F455" i="4"/>
  <c r="F454" i="4"/>
  <c r="F453" i="4"/>
  <c r="F452" i="4"/>
  <c r="E452" i="4"/>
  <c r="D452" i="4"/>
  <c r="F451" i="4"/>
  <c r="F450" i="4"/>
  <c r="F449" i="4"/>
  <c r="F448" i="4"/>
  <c r="F447" i="4"/>
  <c r="F446" i="4"/>
  <c r="E445" i="4"/>
  <c r="D445" i="4"/>
  <c r="F444" i="4"/>
  <c r="F443" i="4"/>
  <c r="F442" i="4"/>
  <c r="F441" i="4"/>
  <c r="F440" i="4"/>
  <c r="E440" i="4"/>
  <c r="D440" i="4"/>
  <c r="F439" i="4"/>
  <c r="F438" i="4"/>
  <c r="E437" i="4"/>
  <c r="D437" i="4"/>
  <c r="F436" i="4"/>
  <c r="F435" i="4"/>
  <c r="F434" i="4"/>
  <c r="F433" i="4"/>
  <c r="F432" i="4"/>
  <c r="E432" i="4"/>
  <c r="D432" i="4"/>
  <c r="E431" i="4"/>
  <c r="E428" i="4"/>
  <c r="D423" i="1" s="1"/>
  <c r="D428" i="4"/>
  <c r="E427" i="4"/>
  <c r="F427" i="4" s="1"/>
  <c r="D427" i="4"/>
  <c r="D648" i="4" s="1"/>
  <c r="C642" i="1" s="1"/>
  <c r="F426" i="4"/>
  <c r="E426" i="4"/>
  <c r="D426" i="4"/>
  <c r="D647" i="4" s="1"/>
  <c r="C641" i="1" s="1"/>
  <c r="F421" i="4"/>
  <c r="F420" i="4"/>
  <c r="F419" i="4"/>
  <c r="F416" i="4"/>
  <c r="F415" i="4"/>
  <c r="F414" i="4"/>
  <c r="F413" i="4"/>
  <c r="E412" i="4"/>
  <c r="F412" i="4" s="1"/>
  <c r="D412" i="4"/>
  <c r="F411" i="4"/>
  <c r="F410" i="4"/>
  <c r="E410" i="4"/>
  <c r="D410" i="4"/>
  <c r="F409" i="4"/>
  <c r="F408" i="4"/>
  <c r="F407" i="4"/>
  <c r="E407" i="4"/>
  <c r="D407" i="4"/>
  <c r="F406" i="4"/>
  <c r="E406" i="4"/>
  <c r="D406" i="4"/>
  <c r="F405" i="4"/>
  <c r="F404" i="4"/>
  <c r="F403" i="4"/>
  <c r="F402" i="4"/>
  <c r="E401" i="4"/>
  <c r="D401" i="4"/>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D349" i="4"/>
  <c r="F349" i="4" s="1"/>
  <c r="F348" i="4"/>
  <c r="F347" i="4"/>
  <c r="F346" i="4"/>
  <c r="E346" i="4"/>
  <c r="D346" i="4"/>
  <c r="F345" i="4"/>
  <c r="F344" i="4"/>
  <c r="F343" i="4"/>
  <c r="F342"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16" i="1" s="1"/>
  <c r="D322" i="4"/>
  <c r="F320" i="4"/>
  <c r="F319" i="4"/>
  <c r="F318" i="4"/>
  <c r="F317" i="4"/>
  <c r="F316" i="4"/>
  <c r="F315" i="4"/>
  <c r="F314" i="4"/>
  <c r="E314" i="4"/>
  <c r="E309" i="4" s="1"/>
  <c r="D314" i="4"/>
  <c r="F313" i="4"/>
  <c r="F312" i="4"/>
  <c r="F311" i="4"/>
  <c r="E310" i="4"/>
  <c r="D310" i="4"/>
  <c r="E308" i="4"/>
  <c r="F306" i="4"/>
  <c r="F305" i="4"/>
  <c r="F304" i="4"/>
  <c r="F303" i="4"/>
  <c r="F302" i="4"/>
  <c r="F298" i="4"/>
  <c r="E298" i="4"/>
  <c r="D298" i="4"/>
  <c r="F297" i="4"/>
  <c r="E297" i="4"/>
  <c r="D297" i="4"/>
  <c r="F296" i="4"/>
  <c r="F295" i="4"/>
  <c r="F294" i="4"/>
  <c r="F293" i="4"/>
  <c r="F292" i="4"/>
  <c r="F291" i="4"/>
  <c r="F290" i="4"/>
  <c r="E289" i="4"/>
  <c r="D289" i="4"/>
  <c r="F288" i="4"/>
  <c r="F287" i="4"/>
  <c r="F286" i="4"/>
  <c r="F285" i="4"/>
  <c r="F284" i="4"/>
  <c r="E283" i="4"/>
  <c r="D283" i="4"/>
  <c r="F282" i="4"/>
  <c r="F281" i="4"/>
  <c r="F280" i="4"/>
  <c r="F279" i="4"/>
  <c r="F278" i="4"/>
  <c r="E278" i="4"/>
  <c r="D278" i="4"/>
  <c r="F277" i="4"/>
  <c r="F276" i="4"/>
  <c r="F275" i="4"/>
  <c r="E274" i="4"/>
  <c r="E273" i="4" s="1"/>
  <c r="D274" i="4"/>
  <c r="D273" i="4" s="1"/>
  <c r="F272" i="4"/>
  <c r="F271" i="4"/>
  <c r="F270" i="4"/>
  <c r="F269" i="4"/>
  <c r="E269" i="4"/>
  <c r="D269" i="4"/>
  <c r="F268" i="4"/>
  <c r="F267" i="4"/>
  <c r="F266" i="4"/>
  <c r="F265" i="4"/>
  <c r="F264" i="4"/>
  <c r="F263" i="4"/>
  <c r="E263" i="4"/>
  <c r="D263" i="4"/>
  <c r="E262" i="4"/>
  <c r="D262"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F221" i="4"/>
  <c r="E221" i="4"/>
  <c r="D221" i="4"/>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F154" i="4" s="1"/>
  <c r="D153" i="4"/>
  <c r="F151" i="4"/>
  <c r="F150" i="4"/>
  <c r="F149" i="4"/>
  <c r="F148" i="4"/>
  <c r="F147" i="4"/>
  <c r="F146" i="4"/>
  <c r="F145" i="4"/>
  <c r="F144" i="4"/>
  <c r="F143" i="4"/>
  <c r="F142" i="4"/>
  <c r="E141" i="4"/>
  <c r="D141" i="4"/>
  <c r="E140" i="4"/>
  <c r="F139" i="4"/>
  <c r="F138" i="4"/>
  <c r="F137" i="4"/>
  <c r="F136" i="4"/>
  <c r="E135" i="4"/>
  <c r="D131" i="1" s="1"/>
  <c r="D135" i="4"/>
  <c r="D134" i="4"/>
  <c r="F133" i="4"/>
  <c r="F132" i="4"/>
  <c r="F131" i="4"/>
  <c r="F130" i="4"/>
  <c r="E129" i="4"/>
  <c r="D129" i="4"/>
  <c r="F128" i="4"/>
  <c r="F127" i="4"/>
  <c r="E126" i="4"/>
  <c r="E125" i="4" s="1"/>
  <c r="D126" i="4"/>
  <c r="D125" i="4"/>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F81" i="4"/>
  <c r="F80" i="4"/>
  <c r="F79" i="4"/>
  <c r="F78" i="4"/>
  <c r="F77" i="4"/>
  <c r="E77" i="4"/>
  <c r="D77" i="4"/>
  <c r="F76" i="4"/>
  <c r="F75" i="4"/>
  <c r="E74" i="4"/>
  <c r="D70" i="1" s="1"/>
  <c r="D74" i="4"/>
  <c r="F73" i="4"/>
  <c r="F72" i="4"/>
  <c r="E71" i="4"/>
  <c r="D67" i="1" s="1"/>
  <c r="D71" i="4"/>
  <c r="F71" i="4" s="1"/>
  <c r="F70" i="4"/>
  <c r="F69" i="4"/>
  <c r="E68" i="4"/>
  <c r="D64" i="1" s="1"/>
  <c r="D68" i="4"/>
  <c r="F67" i="4"/>
  <c r="F66" i="4"/>
  <c r="F65" i="4"/>
  <c r="F64" i="4"/>
  <c r="E64" i="4"/>
  <c r="D64" i="4"/>
  <c r="F63" i="4"/>
  <c r="F62" i="4"/>
  <c r="E61" i="4"/>
  <c r="D61" i="4"/>
  <c r="F60" i="4"/>
  <c r="F59" i="4"/>
  <c r="E58" i="4"/>
  <c r="D58" i="4"/>
  <c r="F57" i="4"/>
  <c r="F56" i="4"/>
  <c r="F55" i="4"/>
  <c r="F54" i="4"/>
  <c r="E53" i="4"/>
  <c r="D49" i="1" s="1"/>
  <c r="H49" i="1" s="1"/>
  <c r="D53" i="4"/>
  <c r="F52" i="4"/>
  <c r="F51" i="4"/>
  <c r="E50" i="4"/>
  <c r="D50" i="4"/>
  <c r="F50"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G35" i="3"/>
  <c r="B35" i="3"/>
  <c r="I34" i="3"/>
  <c r="H34" i="3"/>
  <c r="G34" i="3"/>
  <c r="B34" i="3"/>
  <c r="H33" i="3"/>
  <c r="G33" i="3"/>
  <c r="B33" i="3"/>
  <c r="G31" i="3"/>
  <c r="B31" i="3"/>
  <c r="I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6" i="1"/>
  <c r="H1686" i="1" s="1"/>
  <c r="C1685" i="1"/>
  <c r="C1684" i="1"/>
  <c r="C1683" i="1"/>
  <c r="H1683" i="1" s="1"/>
  <c r="H1682" i="1"/>
  <c r="G1682" i="1"/>
  <c r="C1682" i="1"/>
  <c r="C1681" i="1"/>
  <c r="C1680" i="1"/>
  <c r="H1679" i="1"/>
  <c r="G1679" i="1"/>
  <c r="C1679" i="1"/>
  <c r="H1678" i="1"/>
  <c r="G1678" i="1"/>
  <c r="C1678" i="1"/>
  <c r="G1677" i="1"/>
  <c r="C1677" i="1"/>
  <c r="H1677" i="1" s="1"/>
  <c r="C1676" i="1"/>
  <c r="H1675" i="1"/>
  <c r="G1675" i="1"/>
  <c r="C1675" i="1"/>
  <c r="H1674" i="1"/>
  <c r="G1674" i="1"/>
  <c r="C1674" i="1"/>
  <c r="C1673" i="1"/>
  <c r="H1673" i="1" s="1"/>
  <c r="C1672" i="1"/>
  <c r="H1671" i="1"/>
  <c r="G1671" i="1"/>
  <c r="C1671" i="1"/>
  <c r="H1670" i="1"/>
  <c r="G1670" i="1"/>
  <c r="C1670" i="1"/>
  <c r="C1669" i="1"/>
  <c r="C1668" i="1"/>
  <c r="H1667" i="1"/>
  <c r="G1667" i="1"/>
  <c r="C1667" i="1"/>
  <c r="H1666" i="1"/>
  <c r="G1666" i="1"/>
  <c r="C1666" i="1"/>
  <c r="C1665" i="1"/>
  <c r="H1665" i="1" s="1"/>
  <c r="C1664" i="1"/>
  <c r="H1663" i="1"/>
  <c r="C1663" i="1"/>
  <c r="G1663" i="1" s="1"/>
  <c r="H1662" i="1"/>
  <c r="G1662" i="1"/>
  <c r="C1662" i="1"/>
  <c r="C1661" i="1"/>
  <c r="H1661" i="1" s="1"/>
  <c r="C1660" i="1"/>
  <c r="H1659" i="1"/>
  <c r="H1658" i="1"/>
  <c r="G1658" i="1"/>
  <c r="C1658" i="1"/>
  <c r="C1657" i="1"/>
  <c r="C1656" i="1"/>
  <c r="H1655" i="1"/>
  <c r="C1655" i="1"/>
  <c r="G1655" i="1" s="1"/>
  <c r="H1654" i="1"/>
  <c r="G1654" i="1"/>
  <c r="C1654" i="1"/>
  <c r="C1653" i="1"/>
  <c r="C1652" i="1"/>
  <c r="H1651" i="1"/>
  <c r="G1651" i="1"/>
  <c r="C1651" i="1"/>
  <c r="H1650" i="1"/>
  <c r="G1650" i="1"/>
  <c r="C1650" i="1"/>
  <c r="C1649" i="1"/>
  <c r="C1648" i="1"/>
  <c r="H1647" i="1"/>
  <c r="G1647" i="1"/>
  <c r="C1647" i="1"/>
  <c r="H1646" i="1"/>
  <c r="G1646" i="1"/>
  <c r="C1646" i="1"/>
  <c r="G1645" i="1"/>
  <c r="C1645" i="1"/>
  <c r="H1645" i="1" s="1"/>
  <c r="C1644" i="1"/>
  <c r="H1643" i="1"/>
  <c r="C1643" i="1"/>
  <c r="G1643" i="1" s="1"/>
  <c r="H1642" i="1"/>
  <c r="G1642" i="1"/>
  <c r="C1642" i="1"/>
  <c r="G1641" i="1"/>
  <c r="C1641" i="1"/>
  <c r="H1641" i="1" s="1"/>
  <c r="C1640" i="1"/>
  <c r="H1638" i="1"/>
  <c r="G1638" i="1"/>
  <c r="C1638" i="1"/>
  <c r="C1637" i="1"/>
  <c r="C1636" i="1"/>
  <c r="H1635" i="1"/>
  <c r="C1635" i="1"/>
  <c r="G1635" i="1" s="1"/>
  <c r="H1634" i="1"/>
  <c r="G1634" i="1"/>
  <c r="C1634" i="1"/>
  <c r="C1633" i="1"/>
  <c r="C1632" i="1"/>
  <c r="H1631" i="1"/>
  <c r="G1631" i="1"/>
  <c r="C1631" i="1"/>
  <c r="H1630" i="1"/>
  <c r="G1630" i="1"/>
  <c r="C1630" i="1"/>
  <c r="G1629" i="1"/>
  <c r="C1629" i="1"/>
  <c r="H1629" i="1" s="1"/>
  <c r="H1627" i="1"/>
  <c r="C1627" i="1"/>
  <c r="G1627" i="1" s="1"/>
  <c r="H1626" i="1"/>
  <c r="G1626" i="1"/>
  <c r="C1626" i="1"/>
  <c r="G1625" i="1"/>
  <c r="C1625" i="1"/>
  <c r="H1625" i="1" s="1"/>
  <c r="C1624" i="1"/>
  <c r="C1620" i="1"/>
  <c r="H1619" i="1"/>
  <c r="C1619" i="1"/>
  <c r="G1619" i="1" s="1"/>
  <c r="H1618" i="1"/>
  <c r="G1618" i="1"/>
  <c r="C1618" i="1"/>
  <c r="C1617" i="1"/>
  <c r="C1616" i="1"/>
  <c r="H1615" i="1"/>
  <c r="C1615" i="1"/>
  <c r="G1615" i="1" s="1"/>
  <c r="H1614" i="1"/>
  <c r="G1614" i="1"/>
  <c r="C1613" i="1"/>
  <c r="H1613" i="1" s="1"/>
  <c r="C1612" i="1"/>
  <c r="H1611" i="1"/>
  <c r="C1611" i="1"/>
  <c r="G1611" i="1" s="1"/>
  <c r="H1610" i="1"/>
  <c r="G1610" i="1"/>
  <c r="C1610" i="1"/>
  <c r="C1609" i="1"/>
  <c r="H1609" i="1" s="1"/>
  <c r="C1608" i="1"/>
  <c r="C1607" i="1"/>
  <c r="G1607" i="1" s="1"/>
  <c r="C1606" i="1"/>
  <c r="H1606" i="1" s="1"/>
  <c r="C1605" i="1"/>
  <c r="H1605" i="1" s="1"/>
  <c r="H1603" i="1"/>
  <c r="G1603" i="1"/>
  <c r="C1603" i="1"/>
  <c r="C1601" i="1"/>
  <c r="H1601" i="1" s="1"/>
  <c r="C1600" i="1"/>
  <c r="H1599" i="1"/>
  <c r="C1599" i="1"/>
  <c r="G1599" i="1" s="1"/>
  <c r="H1598" i="1"/>
  <c r="G1598" i="1"/>
  <c r="C1598" i="1"/>
  <c r="C1597" i="1"/>
  <c r="H1597" i="1" s="1"/>
  <c r="C1596" i="1"/>
  <c r="C1595" i="1"/>
  <c r="G1595" i="1" s="1"/>
  <c r="H1594" i="1"/>
  <c r="C1594" i="1"/>
  <c r="G1594" i="1" s="1"/>
  <c r="C1593" i="1"/>
  <c r="H1593" i="1" s="1"/>
  <c r="C1592" i="1"/>
  <c r="H1591" i="1"/>
  <c r="C1591" i="1"/>
  <c r="G1591" i="1" s="1"/>
  <c r="H1590" i="1"/>
  <c r="G1590" i="1"/>
  <c r="C1590" i="1"/>
  <c r="C1589" i="1"/>
  <c r="H1589" i="1" s="1"/>
  <c r="C1588" i="1"/>
  <c r="H1587" i="1"/>
  <c r="C1587" i="1"/>
  <c r="G1587" i="1" s="1"/>
  <c r="H1586" i="1"/>
  <c r="C1586" i="1"/>
  <c r="G1586" i="1" s="1"/>
  <c r="C1584" i="1"/>
  <c r="H1582" i="1"/>
  <c r="G1582" i="1"/>
  <c r="C1582" i="1"/>
  <c r="D1581" i="1"/>
  <c r="C1581" i="1"/>
  <c r="J1580" i="1"/>
  <c r="D1580" i="1"/>
  <c r="G1580" i="1" s="1"/>
  <c r="C1580" i="1"/>
  <c r="H1580" i="1" s="1"/>
  <c r="D1579" i="1"/>
  <c r="C1579" i="1"/>
  <c r="J1578" i="1"/>
  <c r="D1578" i="1"/>
  <c r="G1578" i="1" s="1"/>
  <c r="C1578" i="1"/>
  <c r="H1578" i="1" s="1"/>
  <c r="G1577" i="1"/>
  <c r="D1577" i="1"/>
  <c r="C1577" i="1"/>
  <c r="H1577" i="1" s="1"/>
  <c r="H1576" i="1"/>
  <c r="D1576" i="1"/>
  <c r="C1576" i="1"/>
  <c r="J1575" i="1"/>
  <c r="G1575" i="1"/>
  <c r="I1575" i="1" s="1"/>
  <c r="D1575" i="1"/>
  <c r="H1575" i="1" s="1"/>
  <c r="C1575" i="1"/>
  <c r="H1574" i="1"/>
  <c r="D1574" i="1"/>
  <c r="C1574" i="1"/>
  <c r="J1573" i="1"/>
  <c r="G1573" i="1"/>
  <c r="I1573" i="1" s="1"/>
  <c r="D1573" i="1"/>
  <c r="H1573" i="1" s="1"/>
  <c r="C1573" i="1"/>
  <c r="D1572" i="1"/>
  <c r="H1570" i="1"/>
  <c r="D1570" i="1"/>
  <c r="C1570" i="1"/>
  <c r="J1569" i="1"/>
  <c r="G1569" i="1"/>
  <c r="I1569" i="1" s="1"/>
  <c r="D1569" i="1"/>
  <c r="C1569" i="1"/>
  <c r="H1569" i="1" s="1"/>
  <c r="D1568" i="1"/>
  <c r="H1568" i="1" s="1"/>
  <c r="C1568" i="1"/>
  <c r="J1567" i="1"/>
  <c r="G1567" i="1"/>
  <c r="I1567" i="1" s="1"/>
  <c r="D1567" i="1"/>
  <c r="C1567" i="1"/>
  <c r="H1567" i="1" s="1"/>
  <c r="H1566" i="1"/>
  <c r="D1566" i="1"/>
  <c r="C1566" i="1"/>
  <c r="J1565" i="1"/>
  <c r="G1565" i="1"/>
  <c r="I1565" i="1" s="1"/>
  <c r="D1565" i="1"/>
  <c r="C1565" i="1"/>
  <c r="H1565" i="1" s="1"/>
  <c r="H1564" i="1"/>
  <c r="D1564" i="1"/>
  <c r="C1564" i="1"/>
  <c r="D1563" i="1"/>
  <c r="H1563" i="1" s="1"/>
  <c r="C1563" i="1"/>
  <c r="D1562" i="1"/>
  <c r="C1562" i="1"/>
  <c r="H1561" i="1"/>
  <c r="D1561" i="1"/>
  <c r="C1561" i="1"/>
  <c r="D1560" i="1"/>
  <c r="J1560" i="1" s="1"/>
  <c r="C1560" i="1"/>
  <c r="H1559" i="1"/>
  <c r="D1559" i="1"/>
  <c r="C1559" i="1"/>
  <c r="D1558" i="1"/>
  <c r="C1558" i="1"/>
  <c r="H1557" i="1"/>
  <c r="D1557" i="1"/>
  <c r="C1557" i="1"/>
  <c r="D1556" i="1"/>
  <c r="C1556" i="1"/>
  <c r="D1555" i="1"/>
  <c r="C1555" i="1"/>
  <c r="D1554" i="1"/>
  <c r="C1554" i="1"/>
  <c r="D1553" i="1"/>
  <c r="C1553" i="1"/>
  <c r="D1552" i="1"/>
  <c r="G1552" i="1" s="1"/>
  <c r="C1552" i="1"/>
  <c r="D1551" i="1"/>
  <c r="C1551" i="1"/>
  <c r="D1550" i="1"/>
  <c r="C1550" i="1"/>
  <c r="D1549" i="1"/>
  <c r="C1549" i="1"/>
  <c r="D1548" i="1"/>
  <c r="C1548" i="1"/>
  <c r="H1547" i="1"/>
  <c r="G1547" i="1"/>
  <c r="D1547" i="1"/>
  <c r="C1547" i="1"/>
  <c r="J1547" i="1" s="1"/>
  <c r="J1546" i="1"/>
  <c r="D1546" i="1"/>
  <c r="C1546" i="1"/>
  <c r="H1545" i="1"/>
  <c r="G1545" i="1"/>
  <c r="D1545" i="1"/>
  <c r="C1545" i="1"/>
  <c r="J1545" i="1" s="1"/>
  <c r="D1544" i="1"/>
  <c r="C1544" i="1"/>
  <c r="H1543" i="1"/>
  <c r="G1543" i="1"/>
  <c r="D1543" i="1"/>
  <c r="J1543" i="1" s="1"/>
  <c r="C1543" i="1"/>
  <c r="D1542" i="1"/>
  <c r="C1542" i="1"/>
  <c r="D1541" i="1"/>
  <c r="H1541" i="1" s="1"/>
  <c r="C1541" i="1"/>
  <c r="J1541" i="1" s="1"/>
  <c r="D1540" i="1"/>
  <c r="H1540" i="1" s="1"/>
  <c r="C1540" i="1"/>
  <c r="D1539" i="1"/>
  <c r="H1539" i="1" s="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C1526" i="1"/>
  <c r="C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D1511" i="1"/>
  <c r="D1510" i="1"/>
  <c r="H1509" i="1"/>
  <c r="G1509" i="1"/>
  <c r="D1509" i="1"/>
  <c r="C1509" i="1"/>
  <c r="H1508" i="1"/>
  <c r="G1508" i="1"/>
  <c r="D1508" i="1"/>
  <c r="C1508" i="1"/>
  <c r="H1507" i="1"/>
  <c r="G1507" i="1"/>
  <c r="D1507" i="1"/>
  <c r="C1507" i="1"/>
  <c r="H1506" i="1"/>
  <c r="G1506" i="1"/>
  <c r="D1506" i="1"/>
  <c r="C1506" i="1"/>
  <c r="H1505" i="1"/>
  <c r="D1505" i="1"/>
  <c r="G1505" i="1" s="1"/>
  <c r="C1505" i="1"/>
  <c r="H1504" i="1"/>
  <c r="G1504" i="1"/>
  <c r="D1504" i="1"/>
  <c r="C1504" i="1"/>
  <c r="H1503" i="1"/>
  <c r="D1503" i="1"/>
  <c r="G1503" i="1" s="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C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D1435" i="1"/>
  <c r="H1434" i="1"/>
  <c r="G1434" i="1"/>
  <c r="D1434" i="1"/>
  <c r="C1434" i="1"/>
  <c r="H1433" i="1"/>
  <c r="G1433" i="1"/>
  <c r="D1433" i="1"/>
  <c r="C1433"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C1424" i="1"/>
  <c r="H1423" i="1"/>
  <c r="G1423" i="1"/>
  <c r="D1423" i="1"/>
  <c r="C1423" i="1"/>
  <c r="H1422" i="1"/>
  <c r="G1422" i="1"/>
  <c r="D1422" i="1"/>
  <c r="C1422" i="1"/>
  <c r="H1421" i="1"/>
  <c r="G1421" i="1"/>
  <c r="D1421" i="1"/>
  <c r="C1421" i="1"/>
  <c r="H1420" i="1"/>
  <c r="G1420" i="1"/>
  <c r="D1420" i="1"/>
  <c r="C1420" i="1"/>
  <c r="H1419" i="1"/>
  <c r="G1419" i="1"/>
  <c r="D1419" i="1"/>
  <c r="C1419"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D1401" i="1"/>
  <c r="D1400" i="1"/>
  <c r="C1400" i="1"/>
  <c r="H1400" i="1" s="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D1391" i="1"/>
  <c r="C1391" i="1"/>
  <c r="H1391" i="1" s="1"/>
  <c r="D1390" i="1"/>
  <c r="C1390" i="1"/>
  <c r="D1389" i="1"/>
  <c r="C1389" i="1"/>
  <c r="D1388" i="1"/>
  <c r="C1388" i="1"/>
  <c r="H1388" i="1" s="1"/>
  <c r="D1387" i="1"/>
  <c r="C1387" i="1"/>
  <c r="D1386" i="1"/>
  <c r="C1386" i="1"/>
  <c r="H1386" i="1" s="1"/>
  <c r="D1385" i="1"/>
  <c r="C1385" i="1"/>
  <c r="D1384" i="1"/>
  <c r="C1384" i="1"/>
  <c r="D1383" i="1"/>
  <c r="H1383" i="1" s="1"/>
  <c r="C1383" i="1"/>
  <c r="H1382" i="1"/>
  <c r="D1382" i="1"/>
  <c r="G1382" i="1" s="1"/>
  <c r="C1382" i="1"/>
  <c r="D1381" i="1"/>
  <c r="H1381" i="1" s="1"/>
  <c r="C1381" i="1"/>
  <c r="D1380" i="1"/>
  <c r="G1380" i="1" s="1"/>
  <c r="C1380" i="1"/>
  <c r="D1379" i="1"/>
  <c r="G1379" i="1" s="1"/>
  <c r="C1379" i="1"/>
  <c r="D1378" i="1"/>
  <c r="C1378" i="1"/>
  <c r="D1377" i="1"/>
  <c r="G1377" i="1" s="1"/>
  <c r="C1377" i="1"/>
  <c r="D1376" i="1"/>
  <c r="G1376" i="1" s="1"/>
  <c r="C1376" i="1"/>
  <c r="H1376" i="1" s="1"/>
  <c r="D1375" i="1"/>
  <c r="G1375" i="1" s="1"/>
  <c r="C1375" i="1"/>
  <c r="D1374" i="1"/>
  <c r="H1374" i="1" s="1"/>
  <c r="C1374" i="1"/>
  <c r="G1374" i="1" s="1"/>
  <c r="D1373" i="1"/>
  <c r="G1373" i="1" s="1"/>
  <c r="C1373" i="1"/>
  <c r="D1372" i="1"/>
  <c r="G1372" i="1" s="1"/>
  <c r="C1372" i="1"/>
  <c r="D1371" i="1"/>
  <c r="G1371" i="1" s="1"/>
  <c r="C1371" i="1"/>
  <c r="H1370" i="1"/>
  <c r="G1370" i="1"/>
  <c r="D1370" i="1"/>
  <c r="C1370" i="1"/>
  <c r="D1369" i="1"/>
  <c r="G1369" i="1" s="1"/>
  <c r="C1369" i="1"/>
  <c r="H1369" i="1" s="1"/>
  <c r="H1368" i="1"/>
  <c r="G1368" i="1"/>
  <c r="D1368" i="1"/>
  <c r="C1368" i="1"/>
  <c r="G1367" i="1"/>
  <c r="D1367" i="1"/>
  <c r="H1367" i="1" s="1"/>
  <c r="C1367" i="1"/>
  <c r="D1366" i="1"/>
  <c r="H1366" i="1" s="1"/>
  <c r="C1366" i="1"/>
  <c r="H1365" i="1"/>
  <c r="D1365" i="1"/>
  <c r="G1365" i="1" s="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D1339" i="1"/>
  <c r="H1339" i="1" s="1"/>
  <c r="C1339" i="1"/>
  <c r="D1338" i="1"/>
  <c r="H1338" i="1" s="1"/>
  <c r="C1338" i="1"/>
  <c r="H1337" i="1"/>
  <c r="D1337" i="1"/>
  <c r="G1337" i="1" s="1"/>
  <c r="C1337" i="1"/>
  <c r="H1336" i="1"/>
  <c r="G1336" i="1"/>
  <c r="D1336" i="1"/>
  <c r="C1336" i="1"/>
  <c r="G1335" i="1"/>
  <c r="D1335" i="1"/>
  <c r="H1335" i="1" s="1"/>
  <c r="C1335" i="1"/>
  <c r="D1334" i="1"/>
  <c r="G1334" i="1" s="1"/>
  <c r="C1334" i="1"/>
  <c r="H1333" i="1"/>
  <c r="G1333" i="1"/>
  <c r="D1333" i="1"/>
  <c r="C1333" i="1"/>
  <c r="H1332" i="1"/>
  <c r="D1332" i="1"/>
  <c r="G1332" i="1" s="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D1309" i="1"/>
  <c r="H1309" i="1" s="1"/>
  <c r="C1309" i="1"/>
  <c r="D1308" i="1"/>
  <c r="H1308" i="1" s="1"/>
  <c r="C1308" i="1"/>
  <c r="D1307" i="1"/>
  <c r="C1307" i="1"/>
  <c r="D1306" i="1"/>
  <c r="H1306" i="1" s="1"/>
  <c r="C1306" i="1"/>
  <c r="D1305" i="1"/>
  <c r="H1305" i="1" s="1"/>
  <c r="C1305" i="1"/>
  <c r="H1304" i="1"/>
  <c r="G1304" i="1"/>
  <c r="D1304" i="1"/>
  <c r="C1304" i="1"/>
  <c r="H1303" i="1"/>
  <c r="G1303" i="1"/>
  <c r="D1303" i="1"/>
  <c r="C1303" i="1"/>
  <c r="H1302" i="1"/>
  <c r="G1302" i="1"/>
  <c r="D1302" i="1"/>
  <c r="C1302" i="1"/>
  <c r="D1301" i="1"/>
  <c r="D1300" i="1"/>
  <c r="H1299" i="1"/>
  <c r="G1299" i="1"/>
  <c r="D1299" i="1"/>
  <c r="C1299" i="1"/>
  <c r="H1298" i="1"/>
  <c r="G1298" i="1"/>
  <c r="D1298" i="1"/>
  <c r="C1298" i="1"/>
  <c r="H1297" i="1"/>
  <c r="G1297" i="1"/>
  <c r="D1297" i="1"/>
  <c r="C1297" i="1"/>
  <c r="H1296" i="1"/>
  <c r="G1296" i="1"/>
  <c r="D1296" i="1"/>
  <c r="C1296" i="1"/>
  <c r="C1295" i="1"/>
  <c r="H1294" i="1"/>
  <c r="G1294" i="1"/>
  <c r="D1294" i="1"/>
  <c r="C1294" i="1"/>
  <c r="H1293" i="1"/>
  <c r="G1293" i="1"/>
  <c r="D1293" i="1"/>
  <c r="C1293" i="1"/>
  <c r="G1292" i="1"/>
  <c r="D1292" i="1"/>
  <c r="H1292" i="1" s="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C1281" i="1"/>
  <c r="H1280" i="1"/>
  <c r="G1280" i="1"/>
  <c r="D1280" i="1"/>
  <c r="C1280" i="1"/>
  <c r="H1279" i="1"/>
  <c r="G1279" i="1"/>
  <c r="D1279" i="1"/>
  <c r="C1279"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3" i="1"/>
  <c r="D1263" i="1"/>
  <c r="G1263" i="1" s="1"/>
  <c r="C1263" i="1"/>
  <c r="H1262" i="1"/>
  <c r="G1262" i="1"/>
  <c r="D1262" i="1"/>
  <c r="C1262" i="1"/>
  <c r="D1261" i="1"/>
  <c r="H1261" i="1" s="1"/>
  <c r="C1261" i="1"/>
  <c r="C1260" i="1"/>
  <c r="D1258" i="1"/>
  <c r="H1258" i="1" s="1"/>
  <c r="C1258" i="1"/>
  <c r="H1257" i="1"/>
  <c r="D1257" i="1"/>
  <c r="G1257" i="1" s="1"/>
  <c r="C1257" i="1"/>
  <c r="H1256" i="1"/>
  <c r="D1256" i="1"/>
  <c r="G1256" i="1" s="1"/>
  <c r="C1256" i="1"/>
  <c r="H1254" i="1"/>
  <c r="G1254" i="1"/>
  <c r="D1254" i="1"/>
  <c r="C1254" i="1"/>
  <c r="H1253" i="1"/>
  <c r="G1253" i="1"/>
  <c r="D1253" i="1"/>
  <c r="C1253" i="1"/>
  <c r="H1252" i="1"/>
  <c r="G1252" i="1"/>
  <c r="D1252" i="1"/>
  <c r="C1252" i="1"/>
  <c r="D1251" i="1"/>
  <c r="H1251" i="1" s="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D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D1203" i="1"/>
  <c r="G1203" i="1" s="1"/>
  <c r="C1203" i="1"/>
  <c r="G1202" i="1"/>
  <c r="D1202" i="1"/>
  <c r="C1202" i="1"/>
  <c r="H1202" i="1" s="1"/>
  <c r="C1201" i="1"/>
  <c r="H1200" i="1"/>
  <c r="D1200" i="1"/>
  <c r="G1200" i="1" s="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D1187" i="1"/>
  <c r="G1187" i="1" s="1"/>
  <c r="C1187" i="1"/>
  <c r="H1186" i="1"/>
  <c r="G1186" i="1"/>
  <c r="D1186" i="1"/>
  <c r="C1186" i="1"/>
  <c r="D1185" i="1"/>
  <c r="D1184" i="1"/>
  <c r="H1184" i="1" s="1"/>
  <c r="C1184" i="1"/>
  <c r="D1183" i="1"/>
  <c r="H1183" i="1" s="1"/>
  <c r="C1183" i="1"/>
  <c r="H1179" i="1"/>
  <c r="G1179" i="1"/>
  <c r="D1179" i="1"/>
  <c r="C1179" i="1"/>
  <c r="H1178" i="1"/>
  <c r="G1178" i="1"/>
  <c r="D1178" i="1"/>
  <c r="C1178" i="1"/>
  <c r="H1177" i="1"/>
  <c r="G1177" i="1"/>
  <c r="D1177" i="1"/>
  <c r="C1177" i="1"/>
  <c r="D1176" i="1"/>
  <c r="G1175" i="1"/>
  <c r="D1175" i="1"/>
  <c r="H1175" i="1" s="1"/>
  <c r="C1175" i="1"/>
  <c r="H1174" i="1"/>
  <c r="G1174" i="1"/>
  <c r="D1174" i="1"/>
  <c r="C1174" i="1"/>
  <c r="H1173" i="1"/>
  <c r="G1173" i="1"/>
  <c r="D1173" i="1"/>
  <c r="C1173" i="1"/>
  <c r="H1172" i="1"/>
  <c r="G1172" i="1"/>
  <c r="D1172" i="1"/>
  <c r="C1172" i="1"/>
  <c r="H1171" i="1"/>
  <c r="G1171" i="1"/>
  <c r="D1171" i="1"/>
  <c r="C1171" i="1"/>
  <c r="G1170" i="1"/>
  <c r="D1170" i="1"/>
  <c r="H1170" i="1" s="1"/>
  <c r="C1170" i="1"/>
  <c r="H1169" i="1"/>
  <c r="G1169" i="1"/>
  <c r="D1169" i="1"/>
  <c r="C1169" i="1"/>
  <c r="H1168" i="1"/>
  <c r="G1168" i="1"/>
  <c r="D1168" i="1"/>
  <c r="C1168" i="1"/>
  <c r="H1167" i="1"/>
  <c r="G1167" i="1"/>
  <c r="D1167" i="1"/>
  <c r="C1167" i="1"/>
  <c r="D1166" i="1"/>
  <c r="H1166" i="1" s="1"/>
  <c r="C1166" i="1"/>
  <c r="G1165" i="1"/>
  <c r="D1165" i="1"/>
  <c r="H1165" i="1" s="1"/>
  <c r="C1165" i="1"/>
  <c r="H1164" i="1"/>
  <c r="D1164" i="1"/>
  <c r="G1164" i="1" s="1"/>
  <c r="C1164" i="1"/>
  <c r="G1163" i="1"/>
  <c r="D1163" i="1"/>
  <c r="H1163" i="1" s="1"/>
  <c r="C1163" i="1"/>
  <c r="D1162" i="1"/>
  <c r="H1162" i="1" s="1"/>
  <c r="C1162" i="1"/>
  <c r="H1161" i="1"/>
  <c r="D1161" i="1"/>
  <c r="G1161" i="1" s="1"/>
  <c r="C1161" i="1"/>
  <c r="G1160" i="1"/>
  <c r="D1160" i="1"/>
  <c r="H1160" i="1" s="1"/>
  <c r="C1160" i="1"/>
  <c r="D1159" i="1"/>
  <c r="H1159" i="1" s="1"/>
  <c r="C1159" i="1"/>
  <c r="H1158" i="1"/>
  <c r="D1158" i="1"/>
  <c r="G1158" i="1" s="1"/>
  <c r="C1158" i="1"/>
  <c r="H1157" i="1"/>
  <c r="G1157" i="1"/>
  <c r="D1157" i="1"/>
  <c r="C1157" i="1"/>
  <c r="H1156" i="1"/>
  <c r="G1156" i="1"/>
  <c r="D1156" i="1"/>
  <c r="C1156" i="1"/>
  <c r="D1155" i="1"/>
  <c r="H1155" i="1" s="1"/>
  <c r="C1155" i="1"/>
  <c r="D1154" i="1"/>
  <c r="H1154" i="1" s="1"/>
  <c r="C1154" i="1"/>
  <c r="H1153" i="1"/>
  <c r="G1153" i="1"/>
  <c r="D1153" i="1"/>
  <c r="C1153" i="1"/>
  <c r="H1151" i="1"/>
  <c r="G1151" i="1"/>
  <c r="D1151" i="1"/>
  <c r="C1151" i="1"/>
  <c r="H1150" i="1"/>
  <c r="G1150" i="1"/>
  <c r="D1150" i="1"/>
  <c r="C1150" i="1"/>
  <c r="H1149" i="1"/>
  <c r="G1149" i="1"/>
  <c r="D1149" i="1"/>
  <c r="C1149" i="1"/>
  <c r="D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C1141"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D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D1080" i="1"/>
  <c r="G1080" i="1" s="1"/>
  <c r="C1080" i="1"/>
  <c r="H1079" i="1"/>
  <c r="G1079" i="1"/>
  <c r="D1079" i="1"/>
  <c r="C1079" i="1"/>
  <c r="H1078" i="1"/>
  <c r="D1078" i="1"/>
  <c r="G1078" i="1" s="1"/>
  <c r="C1078" i="1"/>
  <c r="D1077" i="1"/>
  <c r="H1077" i="1" s="1"/>
  <c r="C1077" i="1"/>
  <c r="D1076" i="1"/>
  <c r="H1076" i="1" s="1"/>
  <c r="C1076" i="1"/>
  <c r="H1073" i="1"/>
  <c r="G1073" i="1"/>
  <c r="D1073" i="1"/>
  <c r="C1073" i="1"/>
  <c r="D1072" i="1"/>
  <c r="H1072" i="1" s="1"/>
  <c r="C1072" i="1"/>
  <c r="H1071" i="1"/>
  <c r="G1071" i="1"/>
  <c r="D1071" i="1"/>
  <c r="C1071" i="1"/>
  <c r="H1070" i="1"/>
  <c r="G1070" i="1"/>
  <c r="D1070" i="1"/>
  <c r="C1070" i="1"/>
  <c r="H1069" i="1"/>
  <c r="G1069" i="1"/>
  <c r="D1069" i="1"/>
  <c r="C1069" i="1"/>
  <c r="D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G1061" i="1"/>
  <c r="C1061" i="1"/>
  <c r="D1060" i="1"/>
  <c r="H1060" i="1" s="1"/>
  <c r="C1060" i="1"/>
  <c r="D1059" i="1"/>
  <c r="H1059" i="1" s="1"/>
  <c r="C1059" i="1"/>
  <c r="H1058" i="1"/>
  <c r="G1058" i="1"/>
  <c r="D1058" i="1"/>
  <c r="C1058" i="1"/>
  <c r="C1057" i="1"/>
  <c r="H1056" i="1"/>
  <c r="G1056" i="1"/>
  <c r="D1056" i="1"/>
  <c r="C1056" i="1"/>
  <c r="H1055" i="1"/>
  <c r="G1055" i="1"/>
  <c r="D1055" i="1"/>
  <c r="C1055" i="1"/>
  <c r="H1054" i="1"/>
  <c r="G1054" i="1"/>
  <c r="D1054" i="1"/>
  <c r="C1054" i="1"/>
  <c r="H1053" i="1"/>
  <c r="G1053" i="1"/>
  <c r="D1053" i="1"/>
  <c r="C1053" i="1"/>
  <c r="D1052" i="1"/>
  <c r="H1052" i="1" s="1"/>
  <c r="C1052" i="1"/>
  <c r="H1051" i="1"/>
  <c r="G1051" i="1"/>
  <c r="D1051" i="1"/>
  <c r="C1051" i="1"/>
  <c r="C1050" i="1"/>
  <c r="H1049" i="1"/>
  <c r="G1049" i="1"/>
  <c r="D1049" i="1"/>
  <c r="C1049" i="1"/>
  <c r="H1048" i="1"/>
  <c r="G1048" i="1"/>
  <c r="D1048" i="1"/>
  <c r="C1048" i="1"/>
  <c r="H1047" i="1"/>
  <c r="G1047" i="1"/>
  <c r="D1047" i="1"/>
  <c r="C1047" i="1"/>
  <c r="H1046" i="1"/>
  <c r="G1046" i="1"/>
  <c r="D1046" i="1"/>
  <c r="C1046" i="1"/>
  <c r="D1045" i="1"/>
  <c r="H1045" i="1" s="1"/>
  <c r="C1045" i="1"/>
  <c r="D1044" i="1"/>
  <c r="H1044" i="1" s="1"/>
  <c r="C1044" i="1"/>
  <c r="D1043" i="1"/>
  <c r="G1043" i="1" s="1"/>
  <c r="C1043" i="1"/>
  <c r="D1042" i="1"/>
  <c r="G1042" i="1" s="1"/>
  <c r="C1042" i="1"/>
  <c r="D1041" i="1"/>
  <c r="G1041" i="1" s="1"/>
  <c r="C1041" i="1"/>
  <c r="D1040" i="1"/>
  <c r="H1040" i="1" s="1"/>
  <c r="C1040" i="1"/>
  <c r="D1039" i="1"/>
  <c r="G1039" i="1" s="1"/>
  <c r="C1039" i="1"/>
  <c r="D1038" i="1"/>
  <c r="G1038" i="1" s="1"/>
  <c r="C1038" i="1"/>
  <c r="H1037" i="1"/>
  <c r="G1037" i="1"/>
  <c r="D1037" i="1"/>
  <c r="C1037" i="1"/>
  <c r="H1036" i="1"/>
  <c r="G1036" i="1"/>
  <c r="D1036" i="1"/>
  <c r="C1036" i="1"/>
  <c r="D1035" i="1"/>
  <c r="H1035" i="1" s="1"/>
  <c r="C1035" i="1"/>
  <c r="C1034" i="1"/>
  <c r="D1033" i="1"/>
  <c r="G1033" i="1" s="1"/>
  <c r="C1033" i="1"/>
  <c r="H1032" i="1"/>
  <c r="G1032" i="1"/>
  <c r="D1032" i="1"/>
  <c r="C1032" i="1"/>
  <c r="D1031" i="1"/>
  <c r="G1031" i="1" s="1"/>
  <c r="C1031" i="1"/>
  <c r="H1030" i="1"/>
  <c r="G1030" i="1"/>
  <c r="D1030" i="1"/>
  <c r="C1030" i="1"/>
  <c r="D1029" i="1"/>
  <c r="H1029" i="1" s="1"/>
  <c r="C1029" i="1"/>
  <c r="D1028" i="1"/>
  <c r="G1028" i="1" s="1"/>
  <c r="C1028" i="1"/>
  <c r="D1027" i="1"/>
  <c r="H1027" i="1" s="1"/>
  <c r="C1027" i="1"/>
  <c r="D1026" i="1"/>
  <c r="H1026" i="1" s="1"/>
  <c r="C1026" i="1"/>
  <c r="H1025" i="1"/>
  <c r="G1025" i="1"/>
  <c r="D1025" i="1"/>
  <c r="C1025" i="1"/>
  <c r="C1024" i="1"/>
  <c r="H1023" i="1"/>
  <c r="G1023" i="1"/>
  <c r="D1023" i="1"/>
  <c r="C1023" i="1"/>
  <c r="H1022" i="1"/>
  <c r="G1022" i="1"/>
  <c r="D1022" i="1"/>
  <c r="C1022" i="1"/>
  <c r="H1021" i="1"/>
  <c r="G1021" i="1"/>
  <c r="D1021" i="1"/>
  <c r="C1021" i="1"/>
  <c r="H1020" i="1"/>
  <c r="D1020" i="1"/>
  <c r="G1020" i="1" s="1"/>
  <c r="C1020" i="1"/>
  <c r="H1019" i="1"/>
  <c r="G1019" i="1"/>
  <c r="D1019" i="1"/>
  <c r="C1019" i="1"/>
  <c r="C1018" i="1"/>
  <c r="C1017" i="1"/>
  <c r="H1016" i="1"/>
  <c r="G1016" i="1"/>
  <c r="D1016" i="1"/>
  <c r="C1016" i="1"/>
  <c r="D1015" i="1"/>
  <c r="H1015" i="1" s="1"/>
  <c r="C1015" i="1"/>
  <c r="H1014" i="1"/>
  <c r="G1014" i="1"/>
  <c r="D1014" i="1"/>
  <c r="C1014"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C737" i="1"/>
  <c r="D736" i="1"/>
  <c r="C736" i="1"/>
  <c r="H735" i="1"/>
  <c r="G735" i="1"/>
  <c r="D735" i="1"/>
  <c r="C735" i="1"/>
  <c r="H734" i="1"/>
  <c r="G734" i="1"/>
  <c r="D734" i="1"/>
  <c r="C734" i="1"/>
  <c r="H733" i="1"/>
  <c r="G733" i="1"/>
  <c r="D733" i="1"/>
  <c r="C733" i="1"/>
  <c r="H732" i="1"/>
  <c r="G732" i="1"/>
  <c r="D732" i="1"/>
  <c r="C732" i="1"/>
  <c r="H731" i="1"/>
  <c r="G731" i="1"/>
  <c r="D731" i="1"/>
  <c r="C731" i="1"/>
  <c r="G730" i="1"/>
  <c r="D730" i="1"/>
  <c r="H730" i="1" s="1"/>
  <c r="C730" i="1"/>
  <c r="H729" i="1"/>
  <c r="G729" i="1"/>
  <c r="D729" i="1"/>
  <c r="C729" i="1"/>
  <c r="H728" i="1"/>
  <c r="G728" i="1"/>
  <c r="D728" i="1"/>
  <c r="C728" i="1"/>
  <c r="H727" i="1"/>
  <c r="G727" i="1"/>
  <c r="D727" i="1"/>
  <c r="C727" i="1"/>
  <c r="D726" i="1"/>
  <c r="G726" i="1" s="1"/>
  <c r="C726" i="1"/>
  <c r="D725" i="1"/>
  <c r="H725" i="1" s="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G677" i="1"/>
  <c r="D677" i="1"/>
  <c r="C677"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H651" i="1"/>
  <c r="D651" i="1"/>
  <c r="G651" i="1" s="1"/>
  <c r="C651" i="1"/>
  <c r="H650" i="1"/>
  <c r="G650" i="1"/>
  <c r="D650" i="1"/>
  <c r="C650" i="1"/>
  <c r="C649" i="1"/>
  <c r="H648" i="1"/>
  <c r="G648" i="1"/>
  <c r="D648" i="1"/>
  <c r="C648" i="1"/>
  <c r="H647" i="1"/>
  <c r="D647" i="1"/>
  <c r="G647" i="1" s="1"/>
  <c r="C647" i="1"/>
  <c r="H646" i="1"/>
  <c r="D646" i="1"/>
  <c r="G646" i="1" s="1"/>
  <c r="C646" i="1"/>
  <c r="H645" i="1"/>
  <c r="G645" i="1"/>
  <c r="D645" i="1"/>
  <c r="C645"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D627" i="1"/>
  <c r="H626" i="1"/>
  <c r="G626" i="1"/>
  <c r="D626" i="1"/>
  <c r="C626" i="1"/>
  <c r="H625" i="1"/>
  <c r="G625" i="1"/>
  <c r="D625" i="1"/>
  <c r="C625"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C615" i="1"/>
  <c r="H614" i="1"/>
  <c r="G614" i="1"/>
  <c r="D614" i="1"/>
  <c r="C614" i="1"/>
  <c r="H613" i="1"/>
  <c r="G613" i="1"/>
  <c r="D613" i="1"/>
  <c r="C613" i="1"/>
  <c r="H612" i="1"/>
  <c r="G612" i="1"/>
  <c r="D612" i="1"/>
  <c r="C612" i="1"/>
  <c r="H611" i="1"/>
  <c r="G611" i="1"/>
  <c r="D611" i="1"/>
  <c r="C611"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C603" i="1"/>
  <c r="H602" i="1"/>
  <c r="G602" i="1"/>
  <c r="D602" i="1"/>
  <c r="C602" i="1"/>
  <c r="C601" i="1"/>
  <c r="H600" i="1"/>
  <c r="G600" i="1"/>
  <c r="D600" i="1"/>
  <c r="C600" i="1"/>
  <c r="H599" i="1"/>
  <c r="G599" i="1"/>
  <c r="D599" i="1"/>
  <c r="C599" i="1"/>
  <c r="H598" i="1"/>
  <c r="G598" i="1"/>
  <c r="D598" i="1"/>
  <c r="C598" i="1"/>
  <c r="D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D585" i="1"/>
  <c r="H584" i="1"/>
  <c r="G584" i="1"/>
  <c r="D584" i="1"/>
  <c r="C584" i="1"/>
  <c r="D583" i="1"/>
  <c r="H582" i="1"/>
  <c r="G582" i="1"/>
  <c r="D582" i="1"/>
  <c r="C582" i="1"/>
  <c r="H581" i="1"/>
  <c r="G581" i="1"/>
  <c r="D581" i="1"/>
  <c r="C581" i="1"/>
  <c r="H580" i="1"/>
  <c r="G580" i="1"/>
  <c r="D580" i="1"/>
  <c r="C580" i="1"/>
  <c r="C579" i="1"/>
  <c r="H577" i="1"/>
  <c r="G577" i="1"/>
  <c r="D577" i="1"/>
  <c r="C577" i="1"/>
  <c r="H576" i="1"/>
  <c r="G576" i="1"/>
  <c r="D576" i="1"/>
  <c r="C576" i="1"/>
  <c r="H575" i="1"/>
  <c r="G575" i="1"/>
  <c r="C575" i="1"/>
  <c r="H574" i="1"/>
  <c r="G574" i="1"/>
  <c r="D574" i="1"/>
  <c r="C574" i="1"/>
  <c r="H573" i="1"/>
  <c r="G573" i="1"/>
  <c r="D573" i="1"/>
  <c r="C573" i="1"/>
  <c r="H572" i="1"/>
  <c r="G572" i="1"/>
  <c r="D572" i="1"/>
  <c r="C572" i="1"/>
  <c r="H571" i="1"/>
  <c r="G571" i="1"/>
  <c r="D571" i="1"/>
  <c r="C571" i="1"/>
  <c r="H570" i="1"/>
  <c r="G570" i="1"/>
  <c r="D570" i="1"/>
  <c r="C570" i="1"/>
  <c r="D569" i="1"/>
  <c r="H568" i="1"/>
  <c r="G568" i="1"/>
  <c r="D568" i="1"/>
  <c r="C568" i="1"/>
  <c r="H567" i="1"/>
  <c r="G567" i="1"/>
  <c r="D567" i="1"/>
  <c r="C567"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C531" i="1"/>
  <c r="H528" i="1"/>
  <c r="G528" i="1"/>
  <c r="D528" i="1"/>
  <c r="C528" i="1"/>
  <c r="H527" i="1"/>
  <c r="G527" i="1"/>
  <c r="D527" i="1"/>
  <c r="C527" i="1"/>
  <c r="H525" i="1"/>
  <c r="G525" i="1"/>
  <c r="D525" i="1"/>
  <c r="C525" i="1"/>
  <c r="H524" i="1"/>
  <c r="G524" i="1"/>
  <c r="D524" i="1"/>
  <c r="C524" i="1"/>
  <c r="C523" i="1"/>
  <c r="H522" i="1"/>
  <c r="G522" i="1"/>
  <c r="D522" i="1"/>
  <c r="C522" i="1"/>
  <c r="H521" i="1"/>
  <c r="G521" i="1"/>
  <c r="D521" i="1"/>
  <c r="C521" i="1"/>
  <c r="H520" i="1"/>
  <c r="G520" i="1"/>
  <c r="D520" i="1"/>
  <c r="C520" i="1"/>
  <c r="H519" i="1"/>
  <c r="G519" i="1"/>
  <c r="D519" i="1"/>
  <c r="C519" i="1"/>
  <c r="H518" i="1"/>
  <c r="G518" i="1"/>
  <c r="D518" i="1"/>
  <c r="C518" i="1"/>
  <c r="D517"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G507" i="1"/>
  <c r="D507" i="1"/>
  <c r="H507" i="1" s="1"/>
  <c r="C507" i="1"/>
  <c r="G506" i="1"/>
  <c r="D506" i="1"/>
  <c r="H506" i="1" s="1"/>
  <c r="C506" i="1"/>
  <c r="D505" i="1"/>
  <c r="H505" i="1" s="1"/>
  <c r="C505" i="1"/>
  <c r="D504" i="1"/>
  <c r="H504" i="1" s="1"/>
  <c r="C504" i="1"/>
  <c r="G503" i="1"/>
  <c r="D503" i="1"/>
  <c r="H503" i="1" s="1"/>
  <c r="C503" i="1"/>
  <c r="G502" i="1"/>
  <c r="D502" i="1"/>
  <c r="H502" i="1" s="1"/>
  <c r="C502" i="1"/>
  <c r="D501" i="1"/>
  <c r="H501" i="1" s="1"/>
  <c r="C501" i="1"/>
  <c r="D500" i="1"/>
  <c r="H500" i="1" s="1"/>
  <c r="C500" i="1"/>
  <c r="G499" i="1"/>
  <c r="D499" i="1"/>
  <c r="H499" i="1" s="1"/>
  <c r="C499" i="1"/>
  <c r="G498" i="1"/>
  <c r="D498" i="1"/>
  <c r="H498" i="1" s="1"/>
  <c r="C498" i="1"/>
  <c r="D497" i="1"/>
  <c r="H497" i="1" s="1"/>
  <c r="C497" i="1"/>
  <c r="D496" i="1"/>
  <c r="H496" i="1" s="1"/>
  <c r="C496" i="1"/>
  <c r="G495" i="1"/>
  <c r="D495" i="1"/>
  <c r="H495" i="1" s="1"/>
  <c r="C495" i="1"/>
  <c r="G494" i="1"/>
  <c r="D494" i="1"/>
  <c r="H494" i="1" s="1"/>
  <c r="C494" i="1"/>
  <c r="D493" i="1"/>
  <c r="H493" i="1" s="1"/>
  <c r="C493" i="1"/>
  <c r="D492" i="1"/>
  <c r="H492" i="1" s="1"/>
  <c r="C492" i="1"/>
  <c r="D491" i="1"/>
  <c r="D490" i="1"/>
  <c r="G490" i="1" s="1"/>
  <c r="C490" i="1"/>
  <c r="D489" i="1"/>
  <c r="G489" i="1" s="1"/>
  <c r="C489" i="1"/>
  <c r="H488" i="1"/>
  <c r="D488" i="1"/>
  <c r="G488" i="1" s="1"/>
  <c r="C488" i="1"/>
  <c r="H487" i="1"/>
  <c r="D487" i="1"/>
  <c r="G487" i="1" s="1"/>
  <c r="C487" i="1"/>
  <c r="D486" i="1"/>
  <c r="G486" i="1" s="1"/>
  <c r="C486" i="1"/>
  <c r="D485" i="1"/>
  <c r="D484" i="1"/>
  <c r="H484" i="1" s="1"/>
  <c r="C484" i="1"/>
  <c r="D483" i="1"/>
  <c r="H483" i="1" s="1"/>
  <c r="C483" i="1"/>
  <c r="D482" i="1"/>
  <c r="H482" i="1" s="1"/>
  <c r="C482" i="1"/>
  <c r="D481" i="1"/>
  <c r="H481" i="1" s="1"/>
  <c r="C481" i="1"/>
  <c r="D480" i="1"/>
  <c r="H480" i="1" s="1"/>
  <c r="C480" i="1"/>
  <c r="D479" i="1"/>
  <c r="H479" i="1" s="1"/>
  <c r="C479" i="1"/>
  <c r="D478" i="1"/>
  <c r="H478" i="1" s="1"/>
  <c r="C478" i="1"/>
  <c r="D477" i="1"/>
  <c r="H477" i="1" s="1"/>
  <c r="C477" i="1"/>
  <c r="D476" i="1"/>
  <c r="H476" i="1" s="1"/>
  <c r="C476" i="1"/>
  <c r="D475" i="1"/>
  <c r="H475" i="1" s="1"/>
  <c r="C475" i="1"/>
  <c r="D474" i="1"/>
  <c r="H474" i="1" s="1"/>
  <c r="C474" i="1"/>
  <c r="D473" i="1"/>
  <c r="H472" i="1"/>
  <c r="G472" i="1"/>
  <c r="D472" i="1"/>
  <c r="C472" i="1"/>
  <c r="H471" i="1"/>
  <c r="G471" i="1"/>
  <c r="D471" i="1"/>
  <c r="C471" i="1"/>
  <c r="H470" i="1"/>
  <c r="G470" i="1"/>
  <c r="D470" i="1"/>
  <c r="C470" i="1"/>
  <c r="H469" i="1"/>
  <c r="G469" i="1"/>
  <c r="D469" i="1"/>
  <c r="C469" i="1"/>
  <c r="H468" i="1"/>
  <c r="G468" i="1"/>
  <c r="D468" i="1"/>
  <c r="C468" i="1"/>
  <c r="D467" i="1"/>
  <c r="H466" i="1"/>
  <c r="G466" i="1"/>
  <c r="D466" i="1"/>
  <c r="C466" i="1"/>
  <c r="H465" i="1"/>
  <c r="G465" i="1"/>
  <c r="D465" i="1"/>
  <c r="C465" i="1"/>
  <c r="D464" i="1"/>
  <c r="D463" i="1"/>
  <c r="H463" i="1" s="1"/>
  <c r="C463" i="1"/>
  <c r="D462" i="1"/>
  <c r="H462" i="1" s="1"/>
  <c r="C462" i="1"/>
  <c r="D461" i="1"/>
  <c r="H461" i="1" s="1"/>
  <c r="C461" i="1"/>
  <c r="D459" i="1"/>
  <c r="H459" i="1" s="1"/>
  <c r="C459" i="1"/>
  <c r="D458" i="1"/>
  <c r="H458" i="1" s="1"/>
  <c r="C458" i="1"/>
  <c r="D457" i="1"/>
  <c r="H457" i="1" s="1"/>
  <c r="C457" i="1"/>
  <c r="D456" i="1"/>
  <c r="H456" i="1" s="1"/>
  <c r="C456" i="1"/>
  <c r="D455" i="1"/>
  <c r="H455" i="1" s="1"/>
  <c r="C455" i="1"/>
  <c r="D454" i="1"/>
  <c r="H454" i="1" s="1"/>
  <c r="C454" i="1"/>
  <c r="D453" i="1"/>
  <c r="H453" i="1" s="1"/>
  <c r="C453" i="1"/>
  <c r="D452" i="1"/>
  <c r="H452" i="1" s="1"/>
  <c r="C452" i="1"/>
  <c r="D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D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D431" i="1"/>
  <c r="D430" i="1"/>
  <c r="H430" i="1" s="1"/>
  <c r="C430" i="1"/>
  <c r="D429" i="1"/>
  <c r="H429" i="1" s="1"/>
  <c r="C429" i="1"/>
  <c r="D428" i="1"/>
  <c r="H428" i="1" s="1"/>
  <c r="C428" i="1"/>
  <c r="D427" i="1"/>
  <c r="H427" i="1" s="1"/>
  <c r="C427" i="1"/>
  <c r="D426" i="1"/>
  <c r="H426" i="1" s="1"/>
  <c r="C426" i="1"/>
  <c r="D425" i="1"/>
  <c r="C422" i="1"/>
  <c r="D421" i="1"/>
  <c r="H421" i="1" s="1"/>
  <c r="C421" i="1"/>
  <c r="D416" i="1"/>
  <c r="H416" i="1" s="1"/>
  <c r="C416" i="1"/>
  <c r="H415" i="1"/>
  <c r="D415" i="1"/>
  <c r="G415" i="1" s="1"/>
  <c r="C415" i="1"/>
  <c r="D414" i="1"/>
  <c r="H414" i="1" s="1"/>
  <c r="C414" i="1"/>
  <c r="D411" i="1"/>
  <c r="H411" i="1" s="1"/>
  <c r="C411" i="1"/>
  <c r="D410" i="1"/>
  <c r="H410" i="1" s="1"/>
  <c r="C410" i="1"/>
  <c r="D409" i="1"/>
  <c r="H409" i="1" s="1"/>
  <c r="C409" i="1"/>
  <c r="D408" i="1"/>
  <c r="H408" i="1" s="1"/>
  <c r="C408" i="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7" i="1"/>
  <c r="G387" i="1"/>
  <c r="D387" i="1"/>
  <c r="C387" i="1"/>
  <c r="H386" i="1"/>
  <c r="G386" i="1"/>
  <c r="D386" i="1"/>
  <c r="C386" i="1"/>
  <c r="H385" i="1"/>
  <c r="G385" i="1"/>
  <c r="D385" i="1"/>
  <c r="C385" i="1"/>
  <c r="D384" i="1"/>
  <c r="H384" i="1" s="1"/>
  <c r="C384" i="1"/>
  <c r="D383" i="1"/>
  <c r="H382" i="1"/>
  <c r="G382" i="1"/>
  <c r="D382" i="1"/>
  <c r="C382" i="1"/>
  <c r="D381" i="1"/>
  <c r="H381" i="1" s="1"/>
  <c r="C381" i="1"/>
  <c r="H380" i="1"/>
  <c r="G380" i="1"/>
  <c r="D380" i="1"/>
  <c r="C380" i="1"/>
  <c r="D379" i="1"/>
  <c r="H379" i="1" s="1"/>
  <c r="C379" i="1"/>
  <c r="D378" i="1"/>
  <c r="H378" i="1" s="1"/>
  <c r="C378" i="1"/>
  <c r="D377" i="1"/>
  <c r="H377" i="1" s="1"/>
  <c r="C377" i="1"/>
  <c r="H376" i="1"/>
  <c r="G376" i="1"/>
  <c r="D376" i="1"/>
  <c r="C376" i="1"/>
  <c r="H375" i="1"/>
  <c r="G375" i="1"/>
  <c r="D375" i="1"/>
  <c r="C375" i="1"/>
  <c r="D374" i="1"/>
  <c r="H374" i="1" s="1"/>
  <c r="C374" i="1"/>
  <c r="H373" i="1"/>
  <c r="G373" i="1"/>
  <c r="D373" i="1"/>
  <c r="C373" i="1"/>
  <c r="H372" i="1"/>
  <c r="G372" i="1"/>
  <c r="D372" i="1"/>
  <c r="C372" i="1"/>
  <c r="H371" i="1"/>
  <c r="G371" i="1"/>
  <c r="D371" i="1"/>
  <c r="C371" i="1"/>
  <c r="H370" i="1"/>
  <c r="G370" i="1"/>
  <c r="D370" i="1"/>
  <c r="C370" i="1"/>
  <c r="H369" i="1"/>
  <c r="G369" i="1"/>
  <c r="D369" i="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D336" i="1"/>
  <c r="D335" i="1"/>
  <c r="H335" i="1" s="1"/>
  <c r="C335" i="1"/>
  <c r="D334" i="1"/>
  <c r="H334" i="1" s="1"/>
  <c r="C334" i="1"/>
  <c r="D333" i="1"/>
  <c r="H333" i="1" s="1"/>
  <c r="C333" i="1"/>
  <c r="D332" i="1"/>
  <c r="H332" i="1" s="1"/>
  <c r="C332" i="1"/>
  <c r="D331" i="1"/>
  <c r="D330" i="1"/>
  <c r="H330" i="1" s="1"/>
  <c r="C330" i="1"/>
  <c r="D329" i="1"/>
  <c r="H329" i="1" s="1"/>
  <c r="C329" i="1"/>
  <c r="D328" i="1"/>
  <c r="H328" i="1" s="1"/>
  <c r="C328" i="1"/>
  <c r="D327" i="1"/>
  <c r="H327" i="1" s="1"/>
  <c r="C327" i="1"/>
  <c r="D326" i="1"/>
  <c r="H326" i="1" s="1"/>
  <c r="C326" i="1"/>
  <c r="D325" i="1"/>
  <c r="H325" i="1" s="1"/>
  <c r="C325" i="1"/>
  <c r="D324" i="1"/>
  <c r="H324" i="1" s="1"/>
  <c r="C324" i="1"/>
  <c r="D323" i="1"/>
  <c r="H323" i="1" s="1"/>
  <c r="C323" i="1"/>
  <c r="D322" i="1"/>
  <c r="H322" i="1" s="1"/>
  <c r="C322" i="1"/>
  <c r="D321" i="1"/>
  <c r="H321" i="1" s="1"/>
  <c r="C321" i="1"/>
  <c r="D320" i="1"/>
  <c r="H320" i="1" s="1"/>
  <c r="C320" i="1"/>
  <c r="D319" i="1"/>
  <c r="H319" i="1" s="1"/>
  <c r="C319" i="1"/>
  <c r="D318" i="1"/>
  <c r="H318" i="1" s="1"/>
  <c r="C318" i="1"/>
  <c r="D317" i="1"/>
  <c r="H317" i="1" s="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D305" i="1"/>
  <c r="D304" i="1"/>
  <c r="D302" i="1"/>
  <c r="H302" i="1" s="1"/>
  <c r="C302" i="1"/>
  <c r="D301" i="1"/>
  <c r="H301" i="1" s="1"/>
  <c r="C301" i="1"/>
  <c r="D300" i="1"/>
  <c r="C300" i="1"/>
  <c r="D299" i="1"/>
  <c r="H299" i="1" s="1"/>
  <c r="C299" i="1"/>
  <c r="D298" i="1"/>
  <c r="H298" i="1" s="1"/>
  <c r="C298" i="1"/>
  <c r="D294" i="1"/>
  <c r="H294" i="1" s="1"/>
  <c r="C294" i="1"/>
  <c r="D293" i="1"/>
  <c r="H293" i="1" s="1"/>
  <c r="C293" i="1"/>
  <c r="D292" i="1"/>
  <c r="G292" i="1" s="1"/>
  <c r="C292" i="1"/>
  <c r="D291" i="1"/>
  <c r="H291" i="1" s="1"/>
  <c r="C291" i="1"/>
  <c r="D290" i="1"/>
  <c r="H290" i="1" s="1"/>
  <c r="C290" i="1"/>
  <c r="D289" i="1"/>
  <c r="H289" i="1" s="1"/>
  <c r="C289" i="1"/>
  <c r="D288" i="1"/>
  <c r="G288" i="1" s="1"/>
  <c r="C288" i="1"/>
  <c r="D287" i="1"/>
  <c r="H287" i="1" s="1"/>
  <c r="C287" i="1"/>
  <c r="D286" i="1"/>
  <c r="H286" i="1" s="1"/>
  <c r="C286" i="1"/>
  <c r="D285" i="1"/>
  <c r="D284" i="1"/>
  <c r="H284" i="1" s="1"/>
  <c r="C284" i="1"/>
  <c r="D283" i="1"/>
  <c r="H283" i="1" s="1"/>
  <c r="C283" i="1"/>
  <c r="D282" i="1"/>
  <c r="H282" i="1" s="1"/>
  <c r="C282" i="1"/>
  <c r="D281" i="1"/>
  <c r="H281" i="1" s="1"/>
  <c r="C281" i="1"/>
  <c r="D280" i="1"/>
  <c r="H280" i="1" s="1"/>
  <c r="C280" i="1"/>
  <c r="D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D270" i="1"/>
  <c r="D269" i="1"/>
  <c r="D268" i="1"/>
  <c r="H268" i="1" s="1"/>
  <c r="C268" i="1"/>
  <c r="D267" i="1"/>
  <c r="H267" i="1" s="1"/>
  <c r="C267" i="1"/>
  <c r="D266" i="1"/>
  <c r="H266" i="1" s="1"/>
  <c r="C266" i="1"/>
  <c r="D265" i="1"/>
  <c r="G265" i="1" s="1"/>
  <c r="C265" i="1"/>
  <c r="D264" i="1"/>
  <c r="H264" i="1" s="1"/>
  <c r="C264" i="1"/>
  <c r="D263" i="1"/>
  <c r="H263" i="1" s="1"/>
  <c r="C263" i="1"/>
  <c r="D262" i="1"/>
  <c r="H262" i="1" s="1"/>
  <c r="C262" i="1"/>
  <c r="D261" i="1"/>
  <c r="G261" i="1" s="1"/>
  <c r="C261" i="1"/>
  <c r="D260" i="1"/>
  <c r="H260" i="1" s="1"/>
  <c r="C260" i="1"/>
  <c r="D259" i="1"/>
  <c r="H259" i="1" s="1"/>
  <c r="C259" i="1"/>
  <c r="D258" i="1"/>
  <c r="D257" i="1"/>
  <c r="H257" i="1" s="1"/>
  <c r="C257" i="1"/>
  <c r="D256" i="1"/>
  <c r="H256" i="1" s="1"/>
  <c r="C256" i="1"/>
  <c r="D255" i="1"/>
  <c r="H255" i="1" s="1"/>
  <c r="C255" i="1"/>
  <c r="D254" i="1"/>
  <c r="H254" i="1" s="1"/>
  <c r="C254" i="1"/>
  <c r="D253" i="1"/>
  <c r="H252" i="1"/>
  <c r="G252" i="1"/>
  <c r="D252" i="1"/>
  <c r="C252" i="1"/>
  <c r="H251" i="1"/>
  <c r="G251" i="1"/>
  <c r="D251" i="1"/>
  <c r="C251" i="1"/>
  <c r="D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D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H197" i="1"/>
  <c r="G197" i="1"/>
  <c r="D197" i="1"/>
  <c r="C197" i="1"/>
  <c r="H196" i="1"/>
  <c r="G196" i="1"/>
  <c r="D196" i="1"/>
  <c r="C196" i="1"/>
  <c r="D195" i="1"/>
  <c r="G195" i="1" s="1"/>
  <c r="C195" i="1"/>
  <c r="D194" i="1"/>
  <c r="G194" i="1" s="1"/>
  <c r="C194" i="1"/>
  <c r="D193" i="1"/>
  <c r="G193" i="1" s="1"/>
  <c r="C193" i="1"/>
  <c r="H192" i="1"/>
  <c r="G192" i="1"/>
  <c r="D192" i="1"/>
  <c r="C192" i="1"/>
  <c r="D191" i="1"/>
  <c r="H191" i="1" s="1"/>
  <c r="C191" i="1"/>
  <c r="C190" i="1"/>
  <c r="H189" i="1"/>
  <c r="G189" i="1"/>
  <c r="D189" i="1"/>
  <c r="C189" i="1"/>
  <c r="H188" i="1"/>
  <c r="G188" i="1"/>
  <c r="D188" i="1"/>
  <c r="C188" i="1"/>
  <c r="H187" i="1"/>
  <c r="G187" i="1"/>
  <c r="D187" i="1"/>
  <c r="C187" i="1"/>
  <c r="H186" i="1"/>
  <c r="G186" i="1"/>
  <c r="D186" i="1"/>
  <c r="C186" i="1"/>
  <c r="H185" i="1"/>
  <c r="G185" i="1"/>
  <c r="D185" i="1"/>
  <c r="C185" i="1"/>
  <c r="D184" i="1"/>
  <c r="H184" i="1" s="1"/>
  <c r="C184" i="1"/>
  <c r="H183" i="1"/>
  <c r="D183" i="1"/>
  <c r="G183" i="1" s="1"/>
  <c r="C183" i="1"/>
  <c r="H182" i="1"/>
  <c r="D182" i="1"/>
  <c r="G182" i="1" s="1"/>
  <c r="C182" i="1"/>
  <c r="H181" i="1"/>
  <c r="D181" i="1"/>
  <c r="G181" i="1" s="1"/>
  <c r="C181" i="1"/>
  <c r="H180" i="1"/>
  <c r="D180" i="1"/>
  <c r="G180" i="1" s="1"/>
  <c r="C180" i="1"/>
  <c r="H179" i="1"/>
  <c r="G179" i="1"/>
  <c r="D179" i="1"/>
  <c r="C179" i="1"/>
  <c r="H178" i="1"/>
  <c r="G178" i="1"/>
  <c r="D178" i="1"/>
  <c r="C178" i="1"/>
  <c r="H177" i="1"/>
  <c r="D177" i="1"/>
  <c r="G177" i="1" s="1"/>
  <c r="C177" i="1"/>
  <c r="H176" i="1"/>
  <c r="D176" i="1"/>
  <c r="G176" i="1" s="1"/>
  <c r="C176" i="1"/>
  <c r="D175" i="1"/>
  <c r="H175" i="1" s="1"/>
  <c r="C175" i="1"/>
  <c r="D174" i="1"/>
  <c r="H174" i="1" s="1"/>
  <c r="C174" i="1"/>
  <c r="D173" i="1"/>
  <c r="H173" i="1" s="1"/>
  <c r="C173" i="1"/>
  <c r="H172" i="1"/>
  <c r="G172" i="1"/>
  <c r="D172" i="1"/>
  <c r="C172" i="1"/>
  <c r="D171" i="1"/>
  <c r="H171" i="1" s="1"/>
  <c r="C171" i="1"/>
  <c r="D170" i="1"/>
  <c r="H170" i="1" s="1"/>
  <c r="C170" i="1"/>
  <c r="D169" i="1"/>
  <c r="H169" i="1" s="1"/>
  <c r="C169" i="1"/>
  <c r="D168" i="1"/>
  <c r="H168" i="1" s="1"/>
  <c r="C168" i="1"/>
  <c r="D167" i="1"/>
  <c r="H167" i="1" s="1"/>
  <c r="C167" i="1"/>
  <c r="D165" i="1"/>
  <c r="H165" i="1" s="1"/>
  <c r="C165" i="1"/>
  <c r="D164" i="1"/>
  <c r="H164" i="1" s="1"/>
  <c r="C164" i="1"/>
  <c r="H163" i="1"/>
  <c r="G163" i="1"/>
  <c r="D163" i="1"/>
  <c r="C163" i="1"/>
  <c r="H162" i="1"/>
  <c r="G162" i="1"/>
  <c r="D162" i="1"/>
  <c r="C162" i="1"/>
  <c r="D161" i="1"/>
  <c r="H161" i="1" s="1"/>
  <c r="C161" i="1"/>
  <c r="D159" i="1"/>
  <c r="H159" i="1" s="1"/>
  <c r="C159" i="1"/>
  <c r="D158" i="1"/>
  <c r="H158" i="1" s="1"/>
  <c r="C158" i="1"/>
  <c r="D157" i="1"/>
  <c r="H157" i="1" s="1"/>
  <c r="C157" i="1"/>
  <c r="D155" i="1"/>
  <c r="H155" i="1" s="1"/>
  <c r="C155" i="1"/>
  <c r="D154" i="1"/>
  <c r="H154" i="1" s="1"/>
  <c r="C154" i="1"/>
  <c r="D153" i="1"/>
  <c r="H153" i="1" s="1"/>
  <c r="C153" i="1"/>
  <c r="D152" i="1"/>
  <c r="H152" i="1" s="1"/>
  <c r="C152" i="1"/>
  <c r="D151" i="1"/>
  <c r="H151" i="1" s="1"/>
  <c r="C151" i="1"/>
  <c r="D150" i="1"/>
  <c r="D147" i="1"/>
  <c r="H147" i="1" s="1"/>
  <c r="C147" i="1"/>
  <c r="D146" i="1"/>
  <c r="G146" i="1" s="1"/>
  <c r="C146" i="1"/>
  <c r="D145" i="1"/>
  <c r="H145" i="1" s="1"/>
  <c r="C145" i="1"/>
  <c r="D144" i="1"/>
  <c r="H144" i="1" s="1"/>
  <c r="C144" i="1"/>
  <c r="D143" i="1"/>
  <c r="G143" i="1" s="1"/>
  <c r="C143" i="1"/>
  <c r="D142" i="1"/>
  <c r="H142" i="1" s="1"/>
  <c r="C142" i="1"/>
  <c r="D141" i="1"/>
  <c r="G141" i="1" s="1"/>
  <c r="C141" i="1"/>
  <c r="D140" i="1"/>
  <c r="H140" i="1" s="1"/>
  <c r="C140" i="1"/>
  <c r="D139" i="1"/>
  <c r="H139" i="1" s="1"/>
  <c r="C139" i="1"/>
  <c r="D138" i="1"/>
  <c r="G138" i="1" s="1"/>
  <c r="C138" i="1"/>
  <c r="D137" i="1"/>
  <c r="D136" i="1"/>
  <c r="H135" i="1"/>
  <c r="G135" i="1"/>
  <c r="D135" i="1"/>
  <c r="C135" i="1"/>
  <c r="H134" i="1"/>
  <c r="G134" i="1"/>
  <c r="D134" i="1"/>
  <c r="C134" i="1"/>
  <c r="H133" i="1"/>
  <c r="G133" i="1"/>
  <c r="D133" i="1"/>
  <c r="C133" i="1"/>
  <c r="H132" i="1"/>
  <c r="G132" i="1"/>
  <c r="D132" i="1"/>
  <c r="C132" i="1"/>
  <c r="C131"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D120" i="1"/>
  <c r="H120" i="1" s="1"/>
  <c r="C120" i="1"/>
  <c r="D119" i="1"/>
  <c r="G119" i="1" s="1"/>
  <c r="C119" i="1"/>
  <c r="D118" i="1"/>
  <c r="H118" i="1" s="1"/>
  <c r="C118" i="1"/>
  <c r="D117" i="1"/>
  <c r="H117" i="1" s="1"/>
  <c r="C117" i="1"/>
  <c r="D116" i="1"/>
  <c r="G116" i="1" s="1"/>
  <c r="C116" i="1"/>
  <c r="D115" i="1"/>
  <c r="H115" i="1" s="1"/>
  <c r="C115" i="1"/>
  <c r="D114" i="1"/>
  <c r="H114" i="1" s="1"/>
  <c r="C114" i="1"/>
  <c r="D113" i="1"/>
  <c r="G113" i="1" s="1"/>
  <c r="C113" i="1"/>
  <c r="D112" i="1"/>
  <c r="H112" i="1" s="1"/>
  <c r="C112" i="1"/>
  <c r="D111" i="1"/>
  <c r="H111" i="1" s="1"/>
  <c r="C111" i="1"/>
  <c r="D110" i="1"/>
  <c r="H110" i="1" s="1"/>
  <c r="C110" i="1"/>
  <c r="D109" i="1"/>
  <c r="G109" i="1" s="1"/>
  <c r="C109" i="1"/>
  <c r="D107" i="1"/>
  <c r="H107" i="1" s="1"/>
  <c r="C107" i="1"/>
  <c r="D106" i="1"/>
  <c r="H106" i="1" s="1"/>
  <c r="C106" i="1"/>
  <c r="D105" i="1"/>
  <c r="H105" i="1" s="1"/>
  <c r="C105" i="1"/>
  <c r="D104" i="1"/>
  <c r="H104" i="1" s="1"/>
  <c r="C104" i="1"/>
  <c r="D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D94" i="1"/>
  <c r="D93" i="1"/>
  <c r="H93" i="1" s="1"/>
  <c r="C93" i="1"/>
  <c r="D92" i="1"/>
  <c r="G92" i="1" s="1"/>
  <c r="C92" i="1"/>
  <c r="D91" i="1"/>
  <c r="H91" i="1" s="1"/>
  <c r="C91" i="1"/>
  <c r="D90" i="1"/>
  <c r="G90" i="1" s="1"/>
  <c r="C90" i="1"/>
  <c r="D89" i="1"/>
  <c r="H89" i="1" s="1"/>
  <c r="C89" i="1"/>
  <c r="D88" i="1"/>
  <c r="H88" i="1" s="1"/>
  <c r="C88" i="1"/>
  <c r="D87" i="1"/>
  <c r="G87" i="1" s="1"/>
  <c r="C87" i="1"/>
  <c r="D86" i="1"/>
  <c r="H86" i="1" s="1"/>
  <c r="C86" i="1"/>
  <c r="D85" i="1"/>
  <c r="H85" i="1" s="1"/>
  <c r="C85" i="1"/>
  <c r="D84" i="1"/>
  <c r="G84" i="1" s="1"/>
  <c r="C84" i="1"/>
  <c r="D83" i="1"/>
  <c r="H83" i="1" s="1"/>
  <c r="C83" i="1"/>
  <c r="D82" i="1"/>
  <c r="H82" i="1" s="1"/>
  <c r="C82" i="1"/>
  <c r="D81" i="1"/>
  <c r="G81" i="1" s="1"/>
  <c r="C81" i="1"/>
  <c r="D80" i="1"/>
  <c r="H80" i="1" s="1"/>
  <c r="C80" i="1"/>
  <c r="H77" i="1"/>
  <c r="G77" i="1"/>
  <c r="D77" i="1"/>
  <c r="C77" i="1"/>
  <c r="H76" i="1"/>
  <c r="G76" i="1"/>
  <c r="D76" i="1"/>
  <c r="C76" i="1"/>
  <c r="H75" i="1"/>
  <c r="G75" i="1"/>
  <c r="D75" i="1"/>
  <c r="C75" i="1"/>
  <c r="H74" i="1"/>
  <c r="G74" i="1"/>
  <c r="D74" i="1"/>
  <c r="C74" i="1"/>
  <c r="H73" i="1"/>
  <c r="G73" i="1"/>
  <c r="D73" i="1"/>
  <c r="C73" i="1"/>
  <c r="H72" i="1"/>
  <c r="G72" i="1"/>
  <c r="D72" i="1"/>
  <c r="C72" i="1"/>
  <c r="D71" i="1"/>
  <c r="H71" i="1" s="1"/>
  <c r="C71" i="1"/>
  <c r="C70" i="1"/>
  <c r="H69" i="1"/>
  <c r="G69" i="1"/>
  <c r="D69" i="1"/>
  <c r="C69" i="1"/>
  <c r="H68" i="1"/>
  <c r="G68" i="1"/>
  <c r="D68" i="1"/>
  <c r="C68" i="1"/>
  <c r="C67" i="1"/>
  <c r="H66" i="1"/>
  <c r="G66" i="1"/>
  <c r="D66" i="1"/>
  <c r="C66" i="1"/>
  <c r="H65" i="1"/>
  <c r="G65" i="1"/>
  <c r="D65" i="1"/>
  <c r="C65" i="1"/>
  <c r="C64" i="1"/>
  <c r="H63" i="1"/>
  <c r="G63" i="1"/>
  <c r="D63" i="1"/>
  <c r="C63" i="1"/>
  <c r="H62" i="1"/>
  <c r="G62" i="1"/>
  <c r="D62" i="1"/>
  <c r="C62" i="1"/>
  <c r="H61" i="1"/>
  <c r="G61" i="1"/>
  <c r="D61" i="1"/>
  <c r="C61" i="1"/>
  <c r="H60" i="1"/>
  <c r="G60" i="1"/>
  <c r="D60" i="1"/>
  <c r="C60" i="1"/>
  <c r="H59" i="1"/>
  <c r="G59" i="1"/>
  <c r="D59" i="1"/>
  <c r="C59" i="1"/>
  <c r="H58" i="1"/>
  <c r="G58" i="1"/>
  <c r="D58" i="1"/>
  <c r="C58" i="1"/>
  <c r="D57" i="1"/>
  <c r="H56" i="1"/>
  <c r="G56" i="1"/>
  <c r="D56" i="1"/>
  <c r="C56" i="1"/>
  <c r="H55" i="1"/>
  <c r="G55" i="1"/>
  <c r="D55" i="1"/>
  <c r="C55" i="1"/>
  <c r="D54" i="1"/>
  <c r="D53" i="1"/>
  <c r="H53" i="1" s="1"/>
  <c r="C53" i="1"/>
  <c r="D52" i="1"/>
  <c r="H52" i="1" s="1"/>
  <c r="C52" i="1"/>
  <c r="D51" i="1"/>
  <c r="G51" i="1" s="1"/>
  <c r="C51" i="1"/>
  <c r="D50" i="1"/>
  <c r="H50" i="1" s="1"/>
  <c r="C50" i="1"/>
  <c r="C49" i="1"/>
  <c r="D48" i="1"/>
  <c r="G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G1686" i="1" l="1"/>
  <c r="E326" i="9"/>
  <c r="B326" i="9" s="1"/>
  <c r="E329" i="9"/>
  <c r="B329" i="9" s="1"/>
  <c r="E57" i="9"/>
  <c r="B57" i="9" s="1"/>
  <c r="F244" i="9"/>
  <c r="B244" i="9" s="1"/>
  <c r="G737" i="1"/>
  <c r="H736" i="1"/>
  <c r="G736" i="1"/>
  <c r="E56" i="9"/>
  <c r="H300" i="1"/>
  <c r="G678" i="1"/>
  <c r="G1683" i="1"/>
  <c r="H1595" i="1"/>
  <c r="H1607" i="1"/>
  <c r="G1606" i="1"/>
  <c r="G1306" i="1"/>
  <c r="G1309" i="1"/>
  <c r="G1308" i="1"/>
  <c r="H1307" i="1"/>
  <c r="G1307" i="1"/>
  <c r="E317" i="9"/>
  <c r="B317" i="9" s="1"/>
  <c r="G1154" i="1"/>
  <c r="G1159" i="1"/>
  <c r="G1162" i="1"/>
  <c r="E311" i="9"/>
  <c r="B311" i="9" s="1"/>
  <c r="G1155" i="1"/>
  <c r="E313" i="9"/>
  <c r="G1339" i="1"/>
  <c r="H1334" i="1"/>
  <c r="G1338" i="1"/>
  <c r="G1366" i="1"/>
  <c r="E332" i="9"/>
  <c r="B332" i="9" s="1"/>
  <c r="E333" i="9"/>
  <c r="B333" i="9" s="1"/>
  <c r="H1371" i="1"/>
  <c r="H1372" i="1"/>
  <c r="H1373" i="1"/>
  <c r="H1375" i="1"/>
  <c r="H1377" i="1"/>
  <c r="H1378" i="1"/>
  <c r="H1379" i="1"/>
  <c r="H1380" i="1"/>
  <c r="G1381" i="1"/>
  <c r="G1383" i="1"/>
  <c r="G1378" i="1"/>
  <c r="E340" i="9"/>
  <c r="B340" i="9" s="1"/>
  <c r="H1390" i="1"/>
  <c r="G1390" i="1"/>
  <c r="G1400" i="1"/>
  <c r="G1391" i="1"/>
  <c r="H1389" i="1"/>
  <c r="G1389" i="1"/>
  <c r="G1388" i="1"/>
  <c r="H1387" i="1"/>
  <c r="G1387" i="1"/>
  <c r="G1386" i="1"/>
  <c r="H1385" i="1"/>
  <c r="G1385" i="1"/>
  <c r="H1384" i="1"/>
  <c r="G1384" i="1"/>
  <c r="F274" i="5"/>
  <c r="G1539" i="1"/>
  <c r="G1540" i="1"/>
  <c r="G1541" i="1"/>
  <c r="I1541" i="1" s="1"/>
  <c r="E5" i="7"/>
  <c r="I33" i="3" s="1"/>
  <c r="G1563" i="1"/>
  <c r="G71" i="1"/>
  <c r="H70" i="1"/>
  <c r="G70" i="1"/>
  <c r="F74" i="4"/>
  <c r="E39" i="9"/>
  <c r="B39" i="9" s="1"/>
  <c r="E37" i="9"/>
  <c r="B37" i="9" s="1"/>
  <c r="H67" i="1"/>
  <c r="G67" i="1"/>
  <c r="G1305" i="1"/>
  <c r="D1260" i="1"/>
  <c r="G1261" i="1"/>
  <c r="G1258" i="1"/>
  <c r="H1203" i="1"/>
  <c r="G1251" i="1"/>
  <c r="D1201" i="1"/>
  <c r="G1184" i="1"/>
  <c r="G1183" i="1"/>
  <c r="G1166" i="1"/>
  <c r="H1087" i="1"/>
  <c r="G1087" i="1"/>
  <c r="F82" i="5"/>
  <c r="E70" i="5"/>
  <c r="D1075" i="1" s="1"/>
  <c r="G1076" i="1"/>
  <c r="G1077" i="1"/>
  <c r="G1072" i="1"/>
  <c r="G1060" i="1"/>
  <c r="H1057" i="1"/>
  <c r="G1057" i="1"/>
  <c r="G1059" i="1"/>
  <c r="G1052" i="1"/>
  <c r="G1045" i="1"/>
  <c r="G1044" i="1"/>
  <c r="H1043" i="1"/>
  <c r="H1042" i="1"/>
  <c r="G1040" i="1"/>
  <c r="H1041" i="1"/>
  <c r="D1034" i="1"/>
  <c r="H1034" i="1" s="1"/>
  <c r="H1039" i="1"/>
  <c r="H1038" i="1"/>
  <c r="G1034" i="1"/>
  <c r="G1035" i="1"/>
  <c r="H1033" i="1"/>
  <c r="H1031" i="1"/>
  <c r="G1029" i="1"/>
  <c r="H1028" i="1"/>
  <c r="G1027" i="1"/>
  <c r="G1026" i="1"/>
  <c r="H1024" i="1"/>
  <c r="G1024" i="1"/>
  <c r="F19" i="5"/>
  <c r="G1018" i="1"/>
  <c r="H1018" i="1"/>
  <c r="F13" i="5"/>
  <c r="G1015" i="1"/>
  <c r="G416" i="1"/>
  <c r="G414" i="1"/>
  <c r="D422" i="1"/>
  <c r="H422" i="1" s="1"/>
  <c r="E647" i="4"/>
  <c r="D641" i="1" s="1"/>
  <c r="G421" i="1"/>
  <c r="E31" i="9"/>
  <c r="B31" i="9" s="1"/>
  <c r="E36" i="9"/>
  <c r="B36" i="9" s="1"/>
  <c r="E307" i="9"/>
  <c r="B307" i="9" s="1"/>
  <c r="E52" i="9"/>
  <c r="G725" i="1"/>
  <c r="H726" i="1"/>
  <c r="G676" i="1"/>
  <c r="F656" i="4"/>
  <c r="G649" i="1"/>
  <c r="D407" i="1"/>
  <c r="H407" i="1" s="1"/>
  <c r="E373" i="4"/>
  <c r="D368" i="1" s="1"/>
  <c r="G384" i="1"/>
  <c r="G381" i="1"/>
  <c r="G379" i="1"/>
  <c r="G378" i="1"/>
  <c r="G374" i="1"/>
  <c r="G377" i="1"/>
  <c r="E360" i="4"/>
  <c r="D355" i="1" s="1"/>
  <c r="D303" i="1"/>
  <c r="H195" i="1"/>
  <c r="D190" i="1"/>
  <c r="H190" i="1" s="1"/>
  <c r="H194" i="1"/>
  <c r="H193" i="1"/>
  <c r="B242" i="9"/>
  <c r="G190" i="1"/>
  <c r="G191" i="1"/>
  <c r="G184" i="1"/>
  <c r="G174" i="1"/>
  <c r="G175" i="1"/>
  <c r="G173" i="1"/>
  <c r="G171" i="1"/>
  <c r="G170" i="1"/>
  <c r="G169" i="1"/>
  <c r="G168" i="1"/>
  <c r="G167" i="1"/>
  <c r="G165" i="1"/>
  <c r="G161" i="1"/>
  <c r="G164" i="1"/>
  <c r="F237" i="9"/>
  <c r="B237" i="9" s="1"/>
  <c r="E48" i="9"/>
  <c r="B48" i="9" s="1"/>
  <c r="H131" i="1"/>
  <c r="G131" i="1"/>
  <c r="F129" i="4"/>
  <c r="D108" i="1"/>
  <c r="F236" i="9"/>
  <c r="B236" i="9" s="1"/>
  <c r="E82" i="4"/>
  <c r="D78" i="1" s="1"/>
  <c r="H64" i="1"/>
  <c r="G64" i="1"/>
  <c r="F53" i="4"/>
  <c r="F273" i="4"/>
  <c r="C269" i="1"/>
  <c r="G47" i="1"/>
  <c r="G50" i="1"/>
  <c r="G52" i="1"/>
  <c r="G53" i="1"/>
  <c r="G83" i="1"/>
  <c r="G86" i="1"/>
  <c r="G89" i="1"/>
  <c r="G93" i="1"/>
  <c r="G111" i="1"/>
  <c r="G114" i="1"/>
  <c r="G117" i="1"/>
  <c r="G120" i="1"/>
  <c r="G140" i="1"/>
  <c r="G144" i="1"/>
  <c r="G147" i="1"/>
  <c r="G157" i="1"/>
  <c r="G158" i="1"/>
  <c r="G159" i="1"/>
  <c r="G260" i="1"/>
  <c r="G263" i="1"/>
  <c r="G268" i="1"/>
  <c r="G286" i="1"/>
  <c r="G289" i="1"/>
  <c r="G291" i="1"/>
  <c r="G294" i="1"/>
  <c r="G332" i="1"/>
  <c r="G333" i="1"/>
  <c r="G334" i="1"/>
  <c r="G335" i="1"/>
  <c r="G358" i="1"/>
  <c r="G359" i="1"/>
  <c r="G360" i="1"/>
  <c r="G361" i="1"/>
  <c r="G362" i="1"/>
  <c r="G363" i="1"/>
  <c r="G364" i="1"/>
  <c r="G365" i="1"/>
  <c r="G366" i="1"/>
  <c r="G367" i="1"/>
  <c r="G426" i="1"/>
  <c r="G427" i="1"/>
  <c r="G428" i="1"/>
  <c r="G429" i="1"/>
  <c r="G430" i="1"/>
  <c r="G461" i="1"/>
  <c r="G462" i="1"/>
  <c r="G463" i="1"/>
  <c r="H486" i="1"/>
  <c r="H490" i="1"/>
  <c r="G493" i="1"/>
  <c r="G497" i="1"/>
  <c r="G501" i="1"/>
  <c r="G505" i="1"/>
  <c r="J1544" i="1"/>
  <c r="G1553" i="1"/>
  <c r="I1553" i="1" s="1"/>
  <c r="J1553" i="1"/>
  <c r="H1553" i="1"/>
  <c r="H1558" i="1"/>
  <c r="J1558" i="1"/>
  <c r="G1558" i="1"/>
  <c r="H1633" i="1"/>
  <c r="G1633" i="1"/>
  <c r="H1652" i="1"/>
  <c r="G1652" i="1"/>
  <c r="H1657" i="1"/>
  <c r="G1657" i="1"/>
  <c r="F8" i="4"/>
  <c r="D7" i="4"/>
  <c r="C4" i="1"/>
  <c r="F58" i="4"/>
  <c r="C54" i="1"/>
  <c r="D49" i="4"/>
  <c r="F61" i="4"/>
  <c r="C57" i="1"/>
  <c r="E134" i="4"/>
  <c r="D130" i="1" s="1"/>
  <c r="F135" i="4"/>
  <c r="F629" i="4"/>
  <c r="C623" i="1"/>
  <c r="F297" i="5"/>
  <c r="D296" i="5"/>
  <c r="C1301" i="1"/>
  <c r="E89" i="6"/>
  <c r="D1485" i="1" s="1"/>
  <c r="D1490" i="1"/>
  <c r="G1549" i="1"/>
  <c r="J1549" i="1"/>
  <c r="H1549" i="1"/>
  <c r="G1554" i="1"/>
  <c r="J1554" i="1"/>
  <c r="H1588" i="1"/>
  <c r="G1588" i="1"/>
  <c r="H1637" i="1"/>
  <c r="G1637" i="1"/>
  <c r="D566" i="1"/>
  <c r="E571" i="4"/>
  <c r="D565" i="1" s="1"/>
  <c r="F171" i="5"/>
  <c r="C1176" i="1"/>
  <c r="G46" i="1"/>
  <c r="G49" i="1"/>
  <c r="G80" i="1"/>
  <c r="G82" i="1"/>
  <c r="G85" i="1"/>
  <c r="G88" i="1"/>
  <c r="G91" i="1"/>
  <c r="G110" i="1"/>
  <c r="G112" i="1"/>
  <c r="G115" i="1"/>
  <c r="G118" i="1"/>
  <c r="G139" i="1"/>
  <c r="G142" i="1"/>
  <c r="G145" i="1"/>
  <c r="G259" i="1"/>
  <c r="G262" i="1"/>
  <c r="G264" i="1"/>
  <c r="G266" i="1"/>
  <c r="G267" i="1"/>
  <c r="G287" i="1"/>
  <c r="G290" i="1"/>
  <c r="G293"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H48" i="1"/>
  <c r="H51" i="1"/>
  <c r="H81" i="1"/>
  <c r="H84" i="1"/>
  <c r="H87" i="1"/>
  <c r="H90" i="1"/>
  <c r="H92" i="1"/>
  <c r="G104" i="1"/>
  <c r="G105" i="1"/>
  <c r="G106" i="1"/>
  <c r="G107" i="1"/>
  <c r="H109" i="1"/>
  <c r="H113" i="1"/>
  <c r="H116" i="1"/>
  <c r="H119" i="1"/>
  <c r="H138" i="1"/>
  <c r="H141" i="1"/>
  <c r="H143" i="1"/>
  <c r="H146" i="1"/>
  <c r="G151" i="1"/>
  <c r="G152" i="1"/>
  <c r="G153" i="1"/>
  <c r="G154" i="1"/>
  <c r="G155"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54" i="1"/>
  <c r="G255" i="1"/>
  <c r="G256" i="1"/>
  <c r="G257" i="1"/>
  <c r="H261" i="1"/>
  <c r="H265" i="1"/>
  <c r="G280" i="1"/>
  <c r="G281" i="1"/>
  <c r="G282" i="1"/>
  <c r="G283" i="1"/>
  <c r="G284" i="1"/>
  <c r="H288" i="1"/>
  <c r="H292" i="1"/>
  <c r="G298" i="1"/>
  <c r="G299" i="1"/>
  <c r="G300" i="1"/>
  <c r="G301" i="1"/>
  <c r="G302" i="1"/>
  <c r="G317" i="1"/>
  <c r="G318" i="1"/>
  <c r="G319" i="1"/>
  <c r="G320" i="1"/>
  <c r="G321" i="1"/>
  <c r="G322" i="1"/>
  <c r="G323" i="1"/>
  <c r="G324" i="1"/>
  <c r="G325" i="1"/>
  <c r="G326" i="1"/>
  <c r="G327" i="1"/>
  <c r="G328" i="1"/>
  <c r="G329" i="1"/>
  <c r="G330" i="1"/>
  <c r="G389" i="1"/>
  <c r="G390" i="1"/>
  <c r="G391" i="1"/>
  <c r="G392" i="1"/>
  <c r="G393" i="1"/>
  <c r="G394" i="1"/>
  <c r="G395" i="1"/>
  <c r="G396" i="1"/>
  <c r="G397" i="1"/>
  <c r="G398" i="1"/>
  <c r="G399" i="1"/>
  <c r="G400" i="1"/>
  <c r="G401" i="1"/>
  <c r="G402" i="1"/>
  <c r="G403" i="1"/>
  <c r="G404" i="1"/>
  <c r="G405" i="1"/>
  <c r="G406" i="1"/>
  <c r="G407" i="1"/>
  <c r="G408" i="1"/>
  <c r="G409" i="1"/>
  <c r="G410" i="1"/>
  <c r="G411" i="1"/>
  <c r="G452" i="1"/>
  <c r="G453" i="1"/>
  <c r="G454" i="1"/>
  <c r="G455" i="1"/>
  <c r="G456" i="1"/>
  <c r="G457" i="1"/>
  <c r="G458" i="1"/>
  <c r="G459" i="1"/>
  <c r="G474" i="1"/>
  <c r="G475" i="1"/>
  <c r="G476" i="1"/>
  <c r="G477" i="1"/>
  <c r="G478" i="1"/>
  <c r="G479" i="1"/>
  <c r="G480" i="1"/>
  <c r="G481" i="1"/>
  <c r="G482" i="1"/>
  <c r="G483" i="1"/>
  <c r="G484" i="1"/>
  <c r="H489" i="1"/>
  <c r="G492" i="1"/>
  <c r="G496" i="1"/>
  <c r="G500" i="1"/>
  <c r="G504" i="1"/>
  <c r="H1649" i="1"/>
  <c r="G1649" i="1"/>
  <c r="H1684" i="1"/>
  <c r="G1684" i="1"/>
  <c r="E466" i="4"/>
  <c r="D460" i="1" s="1"/>
  <c r="G213" i="9"/>
  <c r="E213" i="9" s="1"/>
  <c r="B213" i="9" s="1"/>
  <c r="F470" i="4"/>
  <c r="C464" i="1"/>
  <c r="D466" i="4"/>
  <c r="F473" i="4"/>
  <c r="C467" i="1"/>
  <c r="G180" i="9"/>
  <c r="D1264" i="1"/>
  <c r="E255" i="5"/>
  <c r="E274" i="5"/>
  <c r="D1278" i="1" s="1"/>
  <c r="D1281" i="1"/>
  <c r="H1295" i="1"/>
  <c r="G1295" i="1"/>
  <c r="H1542" i="1"/>
  <c r="G1542" i="1"/>
  <c r="I1542" i="1" s="1"/>
  <c r="J1542" i="1"/>
  <c r="G1550" i="1"/>
  <c r="J1550" i="1"/>
  <c r="G1556" i="1"/>
  <c r="H1556" i="1"/>
  <c r="J1562" i="1"/>
  <c r="G1562" i="1"/>
  <c r="H1604" i="1"/>
  <c r="G1604" i="1"/>
  <c r="H1616" i="1"/>
  <c r="G1616" i="1"/>
  <c r="H1681" i="1"/>
  <c r="G1681" i="1"/>
  <c r="C149" i="1"/>
  <c r="F160" i="4"/>
  <c r="C156" i="1"/>
  <c r="F428" i="4"/>
  <c r="C423" i="1"/>
  <c r="F589" i="4"/>
  <c r="C583" i="1"/>
  <c r="D584" i="4"/>
  <c r="G201" i="9"/>
  <c r="E201" i="9" s="1"/>
  <c r="B201" i="9" s="1"/>
  <c r="H1552" i="1"/>
  <c r="G1579" i="1"/>
  <c r="I1579" i="1" s="1"/>
  <c r="J1579" i="1"/>
  <c r="H1579" i="1"/>
  <c r="I1580" i="1"/>
  <c r="H1600" i="1"/>
  <c r="G1600" i="1"/>
  <c r="H1617" i="1"/>
  <c r="G1617" i="1"/>
  <c r="H1653" i="1"/>
  <c r="G1653" i="1"/>
  <c r="H1685" i="1"/>
  <c r="G1685" i="1"/>
  <c r="E7" i="4"/>
  <c r="F107" i="4"/>
  <c r="D106" i="4"/>
  <c r="C103" i="1"/>
  <c r="F310" i="4"/>
  <c r="D309" i="4"/>
  <c r="C305" i="1"/>
  <c r="F362" i="4"/>
  <c r="D361" i="4"/>
  <c r="C357" i="1"/>
  <c r="F457" i="4"/>
  <c r="C451" i="1"/>
  <c r="D531" i="1"/>
  <c r="E536" i="4"/>
  <c r="F88" i="5"/>
  <c r="C1093" i="1"/>
  <c r="F107" i="5"/>
  <c r="C1112" i="1"/>
  <c r="F143" i="5"/>
  <c r="D135" i="5"/>
  <c r="C1148" i="1"/>
  <c r="G336" i="9"/>
  <c r="F178" i="5"/>
  <c r="D177" i="5"/>
  <c r="C1182" i="1"/>
  <c r="F181" i="5"/>
  <c r="C1185" i="1"/>
  <c r="F237" i="5"/>
  <c r="D219" i="5"/>
  <c r="C1241" i="1"/>
  <c r="H1546" i="1"/>
  <c r="G1546" i="1"/>
  <c r="I1546" i="1" s="1"/>
  <c r="H1548" i="1"/>
  <c r="G1548" i="1"/>
  <c r="G1551" i="1"/>
  <c r="J1551" i="1"/>
  <c r="H1551" i="1"/>
  <c r="I1552" i="1"/>
  <c r="G1555" i="1"/>
  <c r="H1555" i="1"/>
  <c r="H1584" i="1"/>
  <c r="G1584" i="1"/>
  <c r="H1596" i="1"/>
  <c r="G1596" i="1"/>
  <c r="H1612" i="1"/>
  <c r="G1612" i="1"/>
  <c r="H1668" i="1"/>
  <c r="G1668" i="1"/>
  <c r="H1672" i="1"/>
  <c r="G1672" i="1"/>
  <c r="F83" i="4"/>
  <c r="D82" i="4"/>
  <c r="C79" i="1"/>
  <c r="C130" i="1"/>
  <c r="F202" i="4"/>
  <c r="C198" i="1"/>
  <c r="F262" i="4"/>
  <c r="C258" i="1"/>
  <c r="F289" i="4"/>
  <c r="C285" i="1"/>
  <c r="F445" i="4"/>
  <c r="C439" i="1"/>
  <c r="E522" i="4"/>
  <c r="D516" i="1" s="1"/>
  <c r="D523" i="1"/>
  <c r="F532" i="4"/>
  <c r="C526" i="1"/>
  <c r="H156" i="9"/>
  <c r="D601" i="1"/>
  <c r="F616" i="4"/>
  <c r="C610" i="1"/>
  <c r="E12" i="5"/>
  <c r="D1050" i="1"/>
  <c r="D6" i="8"/>
  <c r="C1585" i="1"/>
  <c r="C1623" i="1"/>
  <c r="H1544" i="1"/>
  <c r="G1544" i="1"/>
  <c r="J1548" i="1"/>
  <c r="H1550" i="1"/>
  <c r="J1552" i="1"/>
  <c r="H1554" i="1"/>
  <c r="G1560" i="1"/>
  <c r="I1578" i="1"/>
  <c r="G1581" i="1"/>
  <c r="I1581" i="1" s="1"/>
  <c r="J1581" i="1"/>
  <c r="H1581" i="1"/>
  <c r="H1592" i="1"/>
  <c r="G1592" i="1"/>
  <c r="H1608" i="1"/>
  <c r="G1608" i="1"/>
  <c r="H1620" i="1"/>
  <c r="G1620" i="1"/>
  <c r="H1656" i="1"/>
  <c r="G1656" i="1"/>
  <c r="G1661" i="1"/>
  <c r="G1665" i="1"/>
  <c r="H1669" i="1"/>
  <c r="G1669" i="1"/>
  <c r="E49" i="4"/>
  <c r="D45" i="1" s="1"/>
  <c r="F141" i="4"/>
  <c r="D140" i="4"/>
  <c r="C137" i="1"/>
  <c r="F170" i="4"/>
  <c r="C166" i="1"/>
  <c r="F231" i="4"/>
  <c r="D230" i="4"/>
  <c r="C227" i="1"/>
  <c r="F274" i="4"/>
  <c r="C270" i="1"/>
  <c r="F283" i="4"/>
  <c r="C279" i="1"/>
  <c r="F341" i="4"/>
  <c r="C336" i="1"/>
  <c r="D321" i="4"/>
  <c r="F393" i="4"/>
  <c r="C388" i="1"/>
  <c r="D373" i="4"/>
  <c r="F497" i="4"/>
  <c r="D491" i="4"/>
  <c r="C491" i="1"/>
  <c r="F514" i="4"/>
  <c r="C508" i="1"/>
  <c r="D579" i="1"/>
  <c r="E584" i="4"/>
  <c r="D578" i="1" s="1"/>
  <c r="F591" i="4"/>
  <c r="C585" i="1"/>
  <c r="F630" i="4"/>
  <c r="C624" i="1"/>
  <c r="F633" i="4"/>
  <c r="C627" i="1"/>
  <c r="D7" i="5"/>
  <c r="F8" i="5"/>
  <c r="C1013" i="1"/>
  <c r="D255" i="5"/>
  <c r="F260" i="5"/>
  <c r="C1264" i="1"/>
  <c r="F115" i="6"/>
  <c r="D114" i="6"/>
  <c r="C1511" i="1"/>
  <c r="E129" i="6"/>
  <c r="D1525" i="1" s="1"/>
  <c r="D1526" i="1"/>
  <c r="D1538" i="1"/>
  <c r="I35" i="3"/>
  <c r="D1571" i="1"/>
  <c r="F298" i="9"/>
  <c r="G1564" i="1"/>
  <c r="I1564" i="1" s="1"/>
  <c r="J1564" i="1"/>
  <c r="G1566" i="1"/>
  <c r="I1566" i="1" s="1"/>
  <c r="J1566" i="1"/>
  <c r="G1568" i="1"/>
  <c r="I1568" i="1" s="1"/>
  <c r="J1568" i="1"/>
  <c r="G1570" i="1"/>
  <c r="I1570" i="1" s="1"/>
  <c r="J1570" i="1"/>
  <c r="G1574" i="1"/>
  <c r="I1574" i="1" s="1"/>
  <c r="J1574" i="1"/>
  <c r="G1576" i="1"/>
  <c r="I1576" i="1" s="1"/>
  <c r="J1576" i="1"/>
  <c r="H1624" i="1"/>
  <c r="G1624" i="1"/>
  <c r="H1640" i="1"/>
  <c r="G1640" i="1"/>
  <c r="H1644" i="1"/>
  <c r="G1644" i="1"/>
  <c r="H1676" i="1"/>
  <c r="G1676" i="1"/>
  <c r="F125" i="4"/>
  <c r="E164" i="4"/>
  <c r="D160" i="1" s="1"/>
  <c r="F437" i="4"/>
  <c r="D431" i="4"/>
  <c r="F536" i="4"/>
  <c r="C530" i="1"/>
  <c r="F571" i="4"/>
  <c r="C565" i="1"/>
  <c r="F603" i="4"/>
  <c r="D597" i="4"/>
  <c r="C597" i="1"/>
  <c r="D624" i="1"/>
  <c r="E629" i="4"/>
  <c r="D623" i="1" s="1"/>
  <c r="F63" i="5"/>
  <c r="C1068" i="1"/>
  <c r="E135" i="5"/>
  <c r="D1140" i="1" s="1"/>
  <c r="D1141" i="1"/>
  <c r="F136" i="5"/>
  <c r="H336" i="9"/>
  <c r="E177" i="5"/>
  <c r="D1182" i="1"/>
  <c r="G338" i="9"/>
  <c r="E338" i="9" s="1"/>
  <c r="B338" i="9" s="1"/>
  <c r="F203" i="5"/>
  <c r="C1207" i="1"/>
  <c r="F36" i="6"/>
  <c r="D35" i="6"/>
  <c r="C1432" i="1"/>
  <c r="F39" i="6"/>
  <c r="C1435" i="1"/>
  <c r="H310" i="9"/>
  <c r="G310" i="9"/>
  <c r="H309" i="9"/>
  <c r="H308" i="9"/>
  <c r="E308" i="9" s="1"/>
  <c r="B308" i="9" s="1"/>
  <c r="L228" i="9"/>
  <c r="G227" i="9"/>
  <c r="E227" i="9" s="1"/>
  <c r="B227" i="9" s="1"/>
  <c r="G223" i="9"/>
  <c r="E223" i="9" s="1"/>
  <c r="B223" i="9" s="1"/>
  <c r="G219" i="9"/>
  <c r="E219" i="9" s="1"/>
  <c r="B219" i="9" s="1"/>
  <c r="G215" i="9"/>
  <c r="E215" i="9" s="1"/>
  <c r="B215" i="9" s="1"/>
  <c r="G302" i="9"/>
  <c r="E302" i="9" s="1"/>
  <c r="B302" i="9" s="1"/>
  <c r="G300" i="9"/>
  <c r="E300" i="9" s="1"/>
  <c r="B300" i="9" s="1"/>
  <c r="G224" i="9"/>
  <c r="E224" i="9" s="1"/>
  <c r="B224" i="9" s="1"/>
  <c r="G220" i="9"/>
  <c r="E220" i="9" s="1"/>
  <c r="B220" i="9" s="1"/>
  <c r="G216" i="9"/>
  <c r="E216" i="9" s="1"/>
  <c r="B216" i="9" s="1"/>
  <c r="G212" i="9"/>
  <c r="E212" i="9" s="1"/>
  <c r="B212" i="9" s="1"/>
  <c r="G211" i="9"/>
  <c r="E211" i="9" s="1"/>
  <c r="B211" i="9" s="1"/>
  <c r="G210" i="9"/>
  <c r="E210" i="9" s="1"/>
  <c r="B210" i="9" s="1"/>
  <c r="G209" i="9"/>
  <c r="E209" i="9" s="1"/>
  <c r="B209" i="9" s="1"/>
  <c r="G208" i="9"/>
  <c r="E208" i="9" s="1"/>
  <c r="B208" i="9" s="1"/>
  <c r="L207" i="9"/>
  <c r="F207" i="9" s="1"/>
  <c r="G226" i="9"/>
  <c r="E226" i="9" s="1"/>
  <c r="B226" i="9" s="1"/>
  <c r="G222" i="9"/>
  <c r="E222" i="9" s="1"/>
  <c r="B222" i="9" s="1"/>
  <c r="G218" i="9"/>
  <c r="E218" i="9" s="1"/>
  <c r="B218" i="9" s="1"/>
  <c r="G214" i="9"/>
  <c r="E214" i="9" s="1"/>
  <c r="B214" i="9" s="1"/>
  <c r="G206" i="9"/>
  <c r="E206" i="9" s="1"/>
  <c r="B206" i="9" s="1"/>
  <c r="G203" i="9"/>
  <c r="E203" i="9" s="1"/>
  <c r="B203" i="9" s="1"/>
  <c r="G199" i="9"/>
  <c r="E199" i="9" s="1"/>
  <c r="B199" i="9" s="1"/>
  <c r="G195" i="9"/>
  <c r="E195" i="9" s="1"/>
  <c r="B195" i="9" s="1"/>
  <c r="G191" i="9"/>
  <c r="E191" i="9" s="1"/>
  <c r="B191" i="9" s="1"/>
  <c r="G187" i="9"/>
  <c r="E187" i="9" s="1"/>
  <c r="B187" i="9" s="1"/>
  <c r="G183" i="9"/>
  <c r="E183" i="9" s="1"/>
  <c r="B183" i="9" s="1"/>
  <c r="G179" i="9"/>
  <c r="G178" i="9"/>
  <c r="E178" i="9" s="1"/>
  <c r="B178" i="9" s="1"/>
  <c r="G177" i="9"/>
  <c r="E177" i="9" s="1"/>
  <c r="B177" i="9" s="1"/>
  <c r="G176" i="9"/>
  <c r="E176" i="9" s="1"/>
  <c r="B176" i="9" s="1"/>
  <c r="G175" i="9"/>
  <c r="E175" i="9" s="1"/>
  <c r="B175" i="9" s="1"/>
  <c r="G174" i="9"/>
  <c r="E174" i="9" s="1"/>
  <c r="B174" i="9" s="1"/>
  <c r="G309" i="9"/>
  <c r="G301" i="9"/>
  <c r="E301" i="9" s="1"/>
  <c r="B301" i="9" s="1"/>
  <c r="G204" i="9"/>
  <c r="E204" i="9" s="1"/>
  <c r="B204" i="9" s="1"/>
  <c r="G200" i="9"/>
  <c r="E200" i="9" s="1"/>
  <c r="B200" i="9" s="1"/>
  <c r="G196" i="9"/>
  <c r="E196" i="9" s="1"/>
  <c r="B196" i="9" s="1"/>
  <c r="G192" i="9"/>
  <c r="E192" i="9" s="1"/>
  <c r="B192" i="9" s="1"/>
  <c r="G188" i="9"/>
  <c r="E188" i="9" s="1"/>
  <c r="B188" i="9" s="1"/>
  <c r="G184" i="9"/>
  <c r="E184" i="9" s="1"/>
  <c r="B184" i="9" s="1"/>
  <c r="M228" i="9"/>
  <c r="G207" i="9"/>
  <c r="E207" i="9" s="1"/>
  <c r="G225" i="9"/>
  <c r="E225" i="9" s="1"/>
  <c r="B225" i="9" s="1"/>
  <c r="G217" i="9"/>
  <c r="E217" i="9" s="1"/>
  <c r="B217" i="9" s="1"/>
  <c r="G202" i="9"/>
  <c r="E202" i="9" s="1"/>
  <c r="B202" i="9" s="1"/>
  <c r="G198" i="9"/>
  <c r="E198" i="9" s="1"/>
  <c r="B198" i="9" s="1"/>
  <c r="G194" i="9"/>
  <c r="E194" i="9" s="1"/>
  <c r="B194" i="9" s="1"/>
  <c r="G190" i="9"/>
  <c r="E190" i="9" s="1"/>
  <c r="B190" i="9" s="1"/>
  <c r="G186" i="9"/>
  <c r="E186" i="9" s="1"/>
  <c r="B186" i="9" s="1"/>
  <c r="G182" i="9"/>
  <c r="E182" i="9" s="1"/>
  <c r="B182" i="9" s="1"/>
  <c r="H180" i="9"/>
  <c r="H179" i="9"/>
  <c r="G181" i="9"/>
  <c r="E181" i="9" s="1"/>
  <c r="B181" i="9" s="1"/>
  <c r="G189" i="9"/>
  <c r="E189" i="9" s="1"/>
  <c r="B189" i="9" s="1"/>
  <c r="G197" i="9"/>
  <c r="E197" i="9" s="1"/>
  <c r="B197" i="9" s="1"/>
  <c r="G205" i="9"/>
  <c r="E205" i="9" s="1"/>
  <c r="B205" i="9" s="1"/>
  <c r="G221" i="9"/>
  <c r="E221" i="9" s="1"/>
  <c r="B221" i="9" s="1"/>
  <c r="C94" i="1"/>
  <c r="C108" i="1"/>
  <c r="C121" i="1"/>
  <c r="C150" i="1"/>
  <c r="C250" i="1"/>
  <c r="C253" i="1"/>
  <c r="C331" i="1"/>
  <c r="C383" i="1"/>
  <c r="C431" i="1"/>
  <c r="I1543" i="1"/>
  <c r="I1545" i="1"/>
  <c r="G1557" i="1"/>
  <c r="I1557" i="1" s="1"/>
  <c r="J1557" i="1"/>
  <c r="G1559" i="1"/>
  <c r="I1559" i="1" s="1"/>
  <c r="J1559" i="1"/>
  <c r="H1560" i="1"/>
  <c r="G1561" i="1"/>
  <c r="I1561" i="1" s="1"/>
  <c r="J1561" i="1"/>
  <c r="H1562" i="1"/>
  <c r="G1589" i="1"/>
  <c r="G1593" i="1"/>
  <c r="G1597" i="1"/>
  <c r="G1601" i="1"/>
  <c r="G1605" i="1"/>
  <c r="G1609" i="1"/>
  <c r="G1613" i="1"/>
  <c r="H1632" i="1"/>
  <c r="G1632" i="1"/>
  <c r="H1636" i="1"/>
  <c r="G1636" i="1"/>
  <c r="H1648" i="1"/>
  <c r="G1648" i="1"/>
  <c r="H1660" i="1"/>
  <c r="G1660" i="1"/>
  <c r="H1664" i="1"/>
  <c r="G1664" i="1"/>
  <c r="G1673" i="1"/>
  <c r="H1680" i="1"/>
  <c r="G1680" i="1"/>
  <c r="F68" i="4"/>
  <c r="F126" i="4"/>
  <c r="E153" i="4"/>
  <c r="F153" i="4" s="1"/>
  <c r="F165" i="4"/>
  <c r="D164" i="4"/>
  <c r="F216" i="4"/>
  <c r="E230" i="4"/>
  <c r="D226" i="1" s="1"/>
  <c r="F401" i="4"/>
  <c r="E648" i="4"/>
  <c r="D642" i="1" s="1"/>
  <c r="H642" i="1" s="1"/>
  <c r="F485" i="4"/>
  <c r="D479" i="4"/>
  <c r="F523" i="4"/>
  <c r="D522" i="4"/>
  <c r="C517" i="1"/>
  <c r="F572" i="4"/>
  <c r="C566" i="1"/>
  <c r="F575" i="4"/>
  <c r="C569" i="1"/>
  <c r="E156" i="9"/>
  <c r="B156" i="9" s="1"/>
  <c r="F120" i="5"/>
  <c r="D119" i="5"/>
  <c r="C1125" i="1"/>
  <c r="F22" i="6"/>
  <c r="C1418" i="1"/>
  <c r="E35" i="6"/>
  <c r="D1432" i="1"/>
  <c r="C1538" i="1"/>
  <c r="D38" i="7"/>
  <c r="C1572" i="1"/>
  <c r="D51" i="8"/>
  <c r="C1628" i="1" s="1"/>
  <c r="C1639" i="1"/>
  <c r="E27" i="9"/>
  <c r="B27" i="9" s="1"/>
  <c r="E35" i="9"/>
  <c r="B35" i="9" s="1"/>
  <c r="E43" i="9"/>
  <c r="B43" i="9" s="1"/>
  <c r="E51" i="9"/>
  <c r="B51" i="9" s="1"/>
  <c r="E59" i="9"/>
  <c r="B59" i="9" s="1"/>
  <c r="E67" i="9"/>
  <c r="B67" i="9" s="1"/>
  <c r="E75" i="9"/>
  <c r="B75" i="9" s="1"/>
  <c r="E83" i="9"/>
  <c r="B83" i="9" s="1"/>
  <c r="E91" i="9"/>
  <c r="B91" i="9" s="1"/>
  <c r="E99" i="9"/>
  <c r="B99" i="9" s="1"/>
  <c r="E107" i="9"/>
  <c r="B107" i="9" s="1"/>
  <c r="E115" i="9"/>
  <c r="B115" i="9" s="1"/>
  <c r="E123" i="9"/>
  <c r="B123" i="9" s="1"/>
  <c r="E131" i="9"/>
  <c r="B131" i="9" s="1"/>
  <c r="E139" i="9"/>
  <c r="B139" i="9" s="1"/>
  <c r="E147" i="9"/>
  <c r="B147" i="9" s="1"/>
  <c r="E155" i="9"/>
  <c r="B155" i="9" s="1"/>
  <c r="G314" i="9"/>
  <c r="F89" i="5"/>
  <c r="H315" i="9"/>
  <c r="E315" i="9" s="1"/>
  <c r="B315" i="9" s="1"/>
  <c r="E147" i="5"/>
  <c r="D1152" i="1" s="1"/>
  <c r="H316" i="9"/>
  <c r="E316" i="9" s="1"/>
  <c r="B316" i="9" s="1"/>
  <c r="G337" i="9"/>
  <c r="E337" i="9" s="1"/>
  <c r="B337" i="9" s="1"/>
  <c r="F197" i="5"/>
  <c r="E141" i="6"/>
  <c r="D5" i="6"/>
  <c r="F10" i="6"/>
  <c r="B160" i="9"/>
  <c r="B164" i="9"/>
  <c r="B168" i="9"/>
  <c r="B172" i="9"/>
  <c r="B235" i="9"/>
  <c r="F45" i="5"/>
  <c r="F76" i="5"/>
  <c r="D70" i="5"/>
  <c r="H314" i="9"/>
  <c r="E88" i="5"/>
  <c r="D89" i="6"/>
  <c r="F94" i="6"/>
  <c r="D25" i="8"/>
  <c r="C1602" i="1" s="1"/>
  <c r="B28" i="9"/>
  <c r="B32" i="9"/>
  <c r="B40" i="9"/>
  <c r="B44" i="9"/>
  <c r="B52" i="9"/>
  <c r="B56" i="9"/>
  <c r="B60" i="9"/>
  <c r="B64" i="9"/>
  <c r="B68" i="9"/>
  <c r="B72" i="9"/>
  <c r="B76" i="9"/>
  <c r="B80" i="9"/>
  <c r="B84" i="9"/>
  <c r="B88" i="9"/>
  <c r="B92" i="9"/>
  <c r="B96" i="9"/>
  <c r="B100" i="9"/>
  <c r="B104" i="9"/>
  <c r="B108" i="9"/>
  <c r="B112" i="9"/>
  <c r="B116" i="9"/>
  <c r="B120" i="9"/>
  <c r="B124" i="9"/>
  <c r="B128" i="9"/>
  <c r="B132" i="9"/>
  <c r="B136" i="9"/>
  <c r="B140" i="9"/>
  <c r="B144" i="9"/>
  <c r="B148" i="9"/>
  <c r="B152" i="9"/>
  <c r="E159" i="9"/>
  <c r="B159" i="9" s="1"/>
  <c r="E163" i="9"/>
  <c r="B163" i="9" s="1"/>
  <c r="E167" i="9"/>
  <c r="B167" i="9" s="1"/>
  <c r="E171" i="9"/>
  <c r="B171" i="9" s="1"/>
  <c r="B231" i="9"/>
  <c r="D147" i="5"/>
  <c r="E296" i="9"/>
  <c r="B296" i="9" s="1"/>
  <c r="B234" i="9"/>
  <c r="F239" i="9"/>
  <c r="B239" i="9" s="1"/>
  <c r="E320" i="9"/>
  <c r="B320" i="9" s="1"/>
  <c r="E328" i="9"/>
  <c r="B328" i="9" s="1"/>
  <c r="F235" i="9"/>
  <c r="F243" i="9"/>
  <c r="B243" i="9" s="1"/>
  <c r="F247" i="9"/>
  <c r="B247" i="9" s="1"/>
  <c r="F251" i="9"/>
  <c r="B251" i="9" s="1"/>
  <c r="F255" i="9"/>
  <c r="B255" i="9" s="1"/>
  <c r="F259" i="9"/>
  <c r="B259" i="9" s="1"/>
  <c r="F263" i="9"/>
  <c r="B263" i="9" s="1"/>
  <c r="F267" i="9"/>
  <c r="B267" i="9" s="1"/>
  <c r="F271" i="9"/>
  <c r="B271" i="9" s="1"/>
  <c r="F275" i="9"/>
  <c r="B275" i="9" s="1"/>
  <c r="F279" i="9"/>
  <c r="B279" i="9" s="1"/>
  <c r="F283" i="9"/>
  <c r="B283" i="9" s="1"/>
  <c r="F287" i="9"/>
  <c r="B287" i="9" s="1"/>
  <c r="F291" i="9"/>
  <c r="B291" i="9" s="1"/>
  <c r="B294" i="9"/>
  <c r="B304" i="9"/>
  <c r="B313" i="9"/>
  <c r="B233" i="9"/>
  <c r="B241" i="9"/>
  <c r="E312" i="9"/>
  <c r="B312" i="9" s="1"/>
  <c r="H1260" i="1" l="1"/>
  <c r="G1260" i="1"/>
  <c r="G1201" i="1"/>
  <c r="H1201" i="1"/>
  <c r="G422" i="1"/>
  <c r="F648" i="4"/>
  <c r="H641" i="1"/>
  <c r="G641" i="1"/>
  <c r="B207" i="9"/>
  <c r="E418" i="4"/>
  <c r="D413" i="1" s="1"/>
  <c r="E417" i="4"/>
  <c r="D412" i="1" s="1"/>
  <c r="F134" i="4"/>
  <c r="D1537" i="1"/>
  <c r="I31" i="3"/>
  <c r="C1571" i="1"/>
  <c r="H35" i="3"/>
  <c r="H569" i="1"/>
  <c r="G569" i="1"/>
  <c r="H565" i="1"/>
  <c r="G565" i="1"/>
  <c r="H1264" i="1"/>
  <c r="G1264" i="1"/>
  <c r="H624" i="1"/>
  <c r="G624" i="1"/>
  <c r="H491" i="1"/>
  <c r="G491" i="1"/>
  <c r="H388" i="1"/>
  <c r="G388" i="1"/>
  <c r="G166" i="1"/>
  <c r="H166" i="1"/>
  <c r="H1585" i="1"/>
  <c r="G1585" i="1"/>
  <c r="G439" i="1"/>
  <c r="H439" i="1"/>
  <c r="G583" i="1"/>
  <c r="H583" i="1"/>
  <c r="H1301" i="1"/>
  <c r="G1301" i="1"/>
  <c r="G57" i="1"/>
  <c r="H57" i="1"/>
  <c r="F70" i="5"/>
  <c r="C1075" i="1"/>
  <c r="D69" i="5"/>
  <c r="G1639" i="1"/>
  <c r="H1639" i="1"/>
  <c r="G1538" i="1"/>
  <c r="H1538" i="1"/>
  <c r="H1418" i="1"/>
  <c r="G1418" i="1"/>
  <c r="C516" i="1"/>
  <c r="F522" i="4"/>
  <c r="C160" i="1"/>
  <c r="F164" i="4"/>
  <c r="G431" i="1"/>
  <c r="H431" i="1"/>
  <c r="G250" i="1"/>
  <c r="H250" i="1"/>
  <c r="H94" i="1"/>
  <c r="G94" i="1"/>
  <c r="E310" i="9"/>
  <c r="B310" i="9" s="1"/>
  <c r="H1432" i="1"/>
  <c r="G1432" i="1"/>
  <c r="H1068" i="1"/>
  <c r="G1068" i="1"/>
  <c r="G597" i="1"/>
  <c r="H597" i="1"/>
  <c r="H1511" i="1"/>
  <c r="G1511" i="1"/>
  <c r="D6" i="5"/>
  <c r="C1012" i="1"/>
  <c r="H22" i="3"/>
  <c r="H579" i="1"/>
  <c r="G579" i="1"/>
  <c r="C485" i="1"/>
  <c r="F491" i="4"/>
  <c r="H279" i="1"/>
  <c r="G279" i="1"/>
  <c r="H227" i="1"/>
  <c r="G227" i="1"/>
  <c r="D44" i="8"/>
  <c r="G343" i="9" s="1"/>
  <c r="E343" i="9" s="1"/>
  <c r="C1583" i="1"/>
  <c r="I1551" i="1"/>
  <c r="G1185" i="1"/>
  <c r="H1185" i="1"/>
  <c r="H103" i="1"/>
  <c r="G103" i="1"/>
  <c r="H156" i="1"/>
  <c r="G156" i="1"/>
  <c r="D152" i="4"/>
  <c r="G1281" i="1"/>
  <c r="H1281" i="1"/>
  <c r="E180" i="9"/>
  <c r="B180" i="9" s="1"/>
  <c r="H464" i="1"/>
  <c r="G464" i="1"/>
  <c r="H1176" i="1"/>
  <c r="G1176" i="1"/>
  <c r="I1549" i="1"/>
  <c r="C1300" i="1"/>
  <c r="F296" i="5"/>
  <c r="E430" i="4"/>
  <c r="H4" i="1"/>
  <c r="G4" i="1"/>
  <c r="G1602" i="1"/>
  <c r="H1602" i="1"/>
  <c r="F119" i="5"/>
  <c r="C1124" i="1"/>
  <c r="H517" i="1"/>
  <c r="G517" i="1"/>
  <c r="H253" i="1"/>
  <c r="G253" i="1"/>
  <c r="H108" i="1"/>
  <c r="G108" i="1"/>
  <c r="H1207" i="1"/>
  <c r="G1207" i="1"/>
  <c r="D1181" i="1"/>
  <c r="I24" i="3"/>
  <c r="D430" i="4"/>
  <c r="C425" i="1"/>
  <c r="F431" i="4"/>
  <c r="H1525" i="1"/>
  <c r="G1525" i="1"/>
  <c r="G610" i="1"/>
  <c r="H610" i="1"/>
  <c r="H526" i="1"/>
  <c r="G526" i="1"/>
  <c r="G258" i="1"/>
  <c r="H258" i="1"/>
  <c r="G130" i="1"/>
  <c r="H130" i="1"/>
  <c r="F177" i="5"/>
  <c r="C1181" i="1"/>
  <c r="H24" i="3"/>
  <c r="H451" i="1"/>
  <c r="G451" i="1"/>
  <c r="D360" i="4"/>
  <c r="F361" i="4"/>
  <c r="C356" i="1"/>
  <c r="F466" i="4"/>
  <c r="C460" i="1"/>
  <c r="F147" i="5"/>
  <c r="C1152" i="1"/>
  <c r="C1485" i="1"/>
  <c r="F89" i="6"/>
  <c r="G346" i="9"/>
  <c r="E346" i="9" s="1"/>
  <c r="F228" i="9"/>
  <c r="F35" i="6"/>
  <c r="C1431" i="1"/>
  <c r="H28" i="3"/>
  <c r="C591" i="1"/>
  <c r="F597" i="4"/>
  <c r="F114" i="6"/>
  <c r="C1510" i="1"/>
  <c r="H30" i="3"/>
  <c r="D251" i="5"/>
  <c r="D176" i="5" s="1"/>
  <c r="C1259" i="1"/>
  <c r="F255" i="5"/>
  <c r="G627" i="1"/>
  <c r="H627" i="1"/>
  <c r="G585" i="1"/>
  <c r="H585" i="1"/>
  <c r="G508" i="1"/>
  <c r="H508" i="1"/>
  <c r="F321" i="4"/>
  <c r="C316" i="1"/>
  <c r="C226" i="1"/>
  <c r="F230" i="4"/>
  <c r="H137" i="1"/>
  <c r="G137" i="1"/>
  <c r="I1560" i="1"/>
  <c r="G1623" i="1"/>
  <c r="H1623" i="1"/>
  <c r="G1050" i="1"/>
  <c r="H1050" i="1"/>
  <c r="G601" i="1"/>
  <c r="H601" i="1"/>
  <c r="G523" i="1"/>
  <c r="H523" i="1"/>
  <c r="H285" i="1"/>
  <c r="G285" i="1"/>
  <c r="H198" i="1"/>
  <c r="G198" i="1"/>
  <c r="H79" i="1"/>
  <c r="G79" i="1"/>
  <c r="I1548" i="1"/>
  <c r="H1241" i="1"/>
  <c r="G1241" i="1"/>
  <c r="E336" i="9"/>
  <c r="B336" i="9" s="1"/>
  <c r="G1112" i="1"/>
  <c r="H1112" i="1"/>
  <c r="D530" i="1"/>
  <c r="H530" i="1" s="1"/>
  <c r="E535" i="4"/>
  <c r="G642" i="1"/>
  <c r="G305" i="1"/>
  <c r="H305" i="1"/>
  <c r="F106" i="4"/>
  <c r="C102" i="1"/>
  <c r="G423" i="1"/>
  <c r="H423" i="1"/>
  <c r="I1562" i="1"/>
  <c r="H1278" i="1"/>
  <c r="G1278" i="1"/>
  <c r="G467" i="1"/>
  <c r="H467" i="1"/>
  <c r="I1554" i="1"/>
  <c r="G1490" i="1"/>
  <c r="H1490" i="1"/>
  <c r="F49" i="4"/>
  <c r="C45" i="1"/>
  <c r="F7" i="4"/>
  <c r="D6" i="4"/>
  <c r="C3" i="1"/>
  <c r="I1558" i="1"/>
  <c r="H269" i="1"/>
  <c r="G269" i="1"/>
  <c r="D1431" i="1"/>
  <c r="I28" i="3"/>
  <c r="F135" i="5"/>
  <c r="C1140" i="1"/>
  <c r="H1093" i="1"/>
  <c r="E6" i="4"/>
  <c r="D3" i="1"/>
  <c r="H1628" i="1"/>
  <c r="G1628" i="1"/>
  <c r="G566" i="1"/>
  <c r="H566" i="1"/>
  <c r="G383" i="1"/>
  <c r="H383" i="1"/>
  <c r="H150" i="1"/>
  <c r="G150" i="1"/>
  <c r="D1093" i="1"/>
  <c r="G1093" i="1" s="1"/>
  <c r="E69" i="5"/>
  <c r="D141" i="6"/>
  <c r="F5" i="6"/>
  <c r="C1401" i="1"/>
  <c r="H27" i="3"/>
  <c r="G348" i="9"/>
  <c r="E348" i="9" s="1"/>
  <c r="E314" i="9"/>
  <c r="B314" i="9" s="1"/>
  <c r="H1572" i="1"/>
  <c r="G1572" i="1"/>
  <c r="H1125" i="1"/>
  <c r="G1125" i="1"/>
  <c r="F479" i="4"/>
  <c r="C473" i="1"/>
  <c r="E152" i="4"/>
  <c r="D149" i="1"/>
  <c r="G149" i="1" s="1"/>
  <c r="H331" i="1"/>
  <c r="G331" i="1"/>
  <c r="H121" i="1"/>
  <c r="G121" i="1"/>
  <c r="E309" i="9"/>
  <c r="B309" i="9" s="1"/>
  <c r="E179" i="9"/>
  <c r="B179" i="9" s="1"/>
  <c r="G1435" i="1"/>
  <c r="H1435" i="1"/>
  <c r="H1141" i="1"/>
  <c r="G1141" i="1"/>
  <c r="G1526" i="1"/>
  <c r="H1526" i="1"/>
  <c r="H1013" i="1"/>
  <c r="G1013" i="1"/>
  <c r="F373" i="4"/>
  <c r="C368" i="1"/>
  <c r="H336" i="1"/>
  <c r="G336" i="1"/>
  <c r="G270" i="1"/>
  <c r="H270" i="1"/>
  <c r="F140" i="4"/>
  <c r="C136" i="1"/>
  <c r="I1544" i="1"/>
  <c r="D45" i="8"/>
  <c r="D1017" i="1"/>
  <c r="E7" i="5"/>
  <c r="F7" i="5" s="1"/>
  <c r="F12" i="5"/>
  <c r="F82" i="4"/>
  <c r="C78" i="1"/>
  <c r="G339" i="9"/>
  <c r="E339" i="9" s="1"/>
  <c r="B339" i="9" s="1"/>
  <c r="C1223" i="1"/>
  <c r="F219" i="5"/>
  <c r="H1182" i="1"/>
  <c r="G1182" i="1"/>
  <c r="H1148" i="1"/>
  <c r="G1148" i="1"/>
  <c r="H531" i="1"/>
  <c r="G531" i="1"/>
  <c r="H357" i="1"/>
  <c r="G357" i="1"/>
  <c r="D308" i="4"/>
  <c r="F309" i="4"/>
  <c r="C304" i="1"/>
  <c r="F584" i="4"/>
  <c r="C578" i="1"/>
  <c r="D535" i="4"/>
  <c r="G24" i="9"/>
  <c r="H24" i="9"/>
  <c r="I1550" i="1"/>
  <c r="D1259" i="1"/>
  <c r="E251" i="5"/>
  <c r="E176" i="5" s="1"/>
  <c r="D1180" i="1" s="1"/>
  <c r="H623" i="1"/>
  <c r="G623" i="1"/>
  <c r="G54" i="1"/>
  <c r="H54" i="1"/>
  <c r="B343" i="9" l="1"/>
  <c r="G578" i="1"/>
  <c r="H578" i="1"/>
  <c r="G1017" i="1"/>
  <c r="H1017" i="1"/>
  <c r="H473" i="1"/>
  <c r="G473" i="1"/>
  <c r="D1074" i="1"/>
  <c r="I23" i="3"/>
  <c r="G45" i="1"/>
  <c r="H45" i="1"/>
  <c r="G102" i="1"/>
  <c r="H102" i="1"/>
  <c r="H316" i="1"/>
  <c r="G316" i="1"/>
  <c r="H1510" i="1"/>
  <c r="G1510" i="1"/>
  <c r="F176" i="5"/>
  <c r="C1180" i="1"/>
  <c r="E639" i="4"/>
  <c r="D633" i="1" s="1"/>
  <c r="D424" i="1"/>
  <c r="H1075" i="1"/>
  <c r="G1075" i="1"/>
  <c r="C1622" i="1"/>
  <c r="I40" i="3"/>
  <c r="G368" i="1"/>
  <c r="H368" i="1"/>
  <c r="G1401" i="1"/>
  <c r="H1401" i="1"/>
  <c r="G3" i="1"/>
  <c r="H3" i="1"/>
  <c r="E640" i="4"/>
  <c r="D634" i="1" s="1"/>
  <c r="D529" i="1"/>
  <c r="H1259" i="1"/>
  <c r="G1259" i="1"/>
  <c r="H591" i="1"/>
  <c r="G591" i="1"/>
  <c r="B228" i="9"/>
  <c r="G1152" i="1"/>
  <c r="H1152" i="1"/>
  <c r="H356" i="1"/>
  <c r="G356" i="1"/>
  <c r="H425" i="1"/>
  <c r="G425" i="1"/>
  <c r="H1571" i="1"/>
  <c r="G1571" i="1"/>
  <c r="D417" i="4"/>
  <c r="C303" i="1"/>
  <c r="F308" i="4"/>
  <c r="H78" i="1"/>
  <c r="G78" i="1"/>
  <c r="G1485" i="1"/>
  <c r="H1485" i="1"/>
  <c r="K1481" i="9"/>
  <c r="G344" i="9"/>
  <c r="E344" i="9" s="1"/>
  <c r="B344" i="9" s="1"/>
  <c r="I39" i="3"/>
  <c r="C1621" i="1"/>
  <c r="G299" i="9"/>
  <c r="C1011" i="1"/>
  <c r="H516" i="1"/>
  <c r="G516" i="1"/>
  <c r="D1255" i="1"/>
  <c r="I25" i="3"/>
  <c r="E24" i="9"/>
  <c r="H304" i="1"/>
  <c r="G304" i="1"/>
  <c r="G1223" i="1"/>
  <c r="H1223" i="1"/>
  <c r="G1140" i="1"/>
  <c r="H1140" i="1"/>
  <c r="D422" i="4"/>
  <c r="C2" i="1"/>
  <c r="F6" i="4"/>
  <c r="H17" i="3"/>
  <c r="D300" i="4"/>
  <c r="F251" i="5"/>
  <c r="C1255" i="1"/>
  <c r="H25" i="3"/>
  <c r="G530" i="1"/>
  <c r="B346" i="9"/>
  <c r="E345" i="9"/>
  <c r="I10" i="3" s="1"/>
  <c r="D639" i="4"/>
  <c r="F430" i="4"/>
  <c r="C424" i="1"/>
  <c r="H1124" i="1"/>
  <c r="G1124" i="1"/>
  <c r="G1300" i="1"/>
  <c r="H1300" i="1"/>
  <c r="G160" i="1"/>
  <c r="H160" i="1"/>
  <c r="H149" i="1"/>
  <c r="F535" i="4"/>
  <c r="D640" i="4"/>
  <c r="C529" i="1"/>
  <c r="D1012" i="1"/>
  <c r="H1012" i="1" s="1"/>
  <c r="E6" i="5"/>
  <c r="G306" i="9" s="1"/>
  <c r="E306" i="9" s="1"/>
  <c r="B306" i="9" s="1"/>
  <c r="I22" i="3"/>
  <c r="H136" i="1"/>
  <c r="G136" i="1"/>
  <c r="H19" i="9"/>
  <c r="E19" i="9" s="1"/>
  <c r="B19" i="9" s="1"/>
  <c r="E299" i="4"/>
  <c r="E300" i="4" s="1"/>
  <c r="D296" i="1" s="1"/>
  <c r="I18" i="3"/>
  <c r="D148" i="1"/>
  <c r="E347" i="9"/>
  <c r="B348" i="9"/>
  <c r="F141" i="6"/>
  <c r="C1537" i="1"/>
  <c r="H31" i="3"/>
  <c r="I17" i="3"/>
  <c r="E422" i="4"/>
  <c r="D2" i="1"/>
  <c r="H226" i="1"/>
  <c r="G226" i="1"/>
  <c r="H1431" i="1"/>
  <c r="G1431" i="1"/>
  <c r="H460" i="1"/>
  <c r="G460" i="1"/>
  <c r="C355" i="1"/>
  <c r="F360" i="4"/>
  <c r="D418" i="4"/>
  <c r="H1181" i="1"/>
  <c r="G1181" i="1"/>
  <c r="D299" i="4"/>
  <c r="C148" i="1"/>
  <c r="H18" i="3"/>
  <c r="F152" i="4"/>
  <c r="G1583" i="1"/>
  <c r="H1583" i="1"/>
  <c r="H11" i="3"/>
  <c r="H485" i="1"/>
  <c r="G485" i="1"/>
  <c r="F69" i="5"/>
  <c r="C1074" i="1"/>
  <c r="H23" i="3"/>
  <c r="F6" i="5" l="1"/>
  <c r="G1012" i="1"/>
  <c r="N3" i="9"/>
  <c r="E643" i="4"/>
  <c r="D417" i="1"/>
  <c r="H529" i="1"/>
  <c r="G529" i="1"/>
  <c r="C633" i="1"/>
  <c r="F639" i="4"/>
  <c r="H1621" i="1"/>
  <c r="G1621" i="1"/>
  <c r="H148" i="1"/>
  <c r="G148" i="1"/>
  <c r="F418" i="4"/>
  <c r="C413" i="1"/>
  <c r="E423" i="4"/>
  <c r="E301" i="4"/>
  <c r="D297" i="1" s="1"/>
  <c r="D295" i="1"/>
  <c r="C634" i="1"/>
  <c r="F640" i="4"/>
  <c r="H1255" i="1"/>
  <c r="G1255" i="1"/>
  <c r="H303" i="1"/>
  <c r="G303" i="1"/>
  <c r="H1180" i="1"/>
  <c r="G1180" i="1"/>
  <c r="G1074" i="1"/>
  <c r="H1074" i="1"/>
  <c r="D301" i="4"/>
  <c r="F299" i="4"/>
  <c r="D423" i="4"/>
  <c r="C295" i="1"/>
  <c r="H299" i="9"/>
  <c r="E299" i="9" s="1"/>
  <c r="D1011" i="1"/>
  <c r="G1011" i="1" s="1"/>
  <c r="H424" i="1"/>
  <c r="G424" i="1"/>
  <c r="H2" i="1"/>
  <c r="G2" i="1"/>
  <c r="C412" i="1"/>
  <c r="F417" i="4"/>
  <c r="G355" i="1"/>
  <c r="H355" i="1"/>
  <c r="H1537" i="1"/>
  <c r="G1537" i="1"/>
  <c r="F300" i="4"/>
  <c r="C296" i="1"/>
  <c r="D643" i="4"/>
  <c r="C417" i="1"/>
  <c r="F422" i="4"/>
  <c r="D424" i="4"/>
  <c r="B24" i="9"/>
  <c r="H9" i="3"/>
  <c r="G1622" i="1"/>
  <c r="H1622" i="1"/>
  <c r="E342" i="9"/>
  <c r="I11" i="3" s="1"/>
  <c r="H1011" i="1" l="1"/>
  <c r="H8" i="3"/>
  <c r="M3" i="9" s="1"/>
  <c r="H295" i="1"/>
  <c r="G295" i="1"/>
  <c r="E644" i="4"/>
  <c r="E645" i="4" s="1"/>
  <c r="E425" i="4"/>
  <c r="D420" i="1" s="1"/>
  <c r="D418" i="1"/>
  <c r="H20" i="9"/>
  <c r="H633" i="1"/>
  <c r="G633" i="1"/>
  <c r="D637" i="1"/>
  <c r="C637" i="1"/>
  <c r="F643" i="4"/>
  <c r="H412" i="1"/>
  <c r="G412" i="1"/>
  <c r="D644" i="4"/>
  <c r="F423" i="4"/>
  <c r="C418" i="1"/>
  <c r="D425" i="4"/>
  <c r="G20" i="9"/>
  <c r="G634" i="1"/>
  <c r="H634" i="1"/>
  <c r="G413" i="1"/>
  <c r="H413" i="1"/>
  <c r="E424" i="4"/>
  <c r="D419" i="1" s="1"/>
  <c r="G417" i="1"/>
  <c r="H417" i="1"/>
  <c r="K3" i="9"/>
  <c r="I9" i="3"/>
  <c r="C419" i="1"/>
  <c r="G296" i="1"/>
  <c r="H296" i="1"/>
  <c r="B299" i="9"/>
  <c r="F301" i="4"/>
  <c r="C297" i="1"/>
  <c r="F424" i="4" l="1"/>
  <c r="H418" i="1"/>
  <c r="G418" i="1"/>
  <c r="D639" i="1"/>
  <c r="H297" i="1"/>
  <c r="G297" i="1"/>
  <c r="E20" i="9"/>
  <c r="B20" i="9" s="1"/>
  <c r="C638" i="1"/>
  <c r="D646" i="4"/>
  <c r="F644" i="4"/>
  <c r="D645" i="4"/>
  <c r="H419" i="1"/>
  <c r="G419" i="1"/>
  <c r="F425" i="4"/>
  <c r="C420" i="1"/>
  <c r="G637" i="1"/>
  <c r="H637" i="1"/>
  <c r="D638" i="1"/>
  <c r="E646" i="4"/>
  <c r="H334" i="9"/>
  <c r="G334" i="9"/>
  <c r="E334" i="9" l="1"/>
  <c r="E298" i="9" s="1"/>
  <c r="I8" i="3" s="1"/>
  <c r="D640" i="1"/>
  <c r="E650" i="4"/>
  <c r="G420" i="1"/>
  <c r="H420" i="1"/>
  <c r="F645" i="4"/>
  <c r="C639" i="1"/>
  <c r="D649" i="4"/>
  <c r="E649" i="4"/>
  <c r="F646" i="4"/>
  <c r="C640" i="1"/>
  <c r="D650" i="4"/>
  <c r="G638" i="1"/>
  <c r="H638" i="1"/>
  <c r="B334" i="9" l="1"/>
  <c r="G297" i="9"/>
  <c r="E297" i="9" s="1"/>
  <c r="B297" i="9" s="1"/>
  <c r="F649" i="4"/>
  <c r="C643" i="1"/>
  <c r="H19" i="3"/>
  <c r="F650" i="4"/>
  <c r="C644" i="1"/>
  <c r="H20" i="3"/>
  <c r="G639" i="1"/>
  <c r="H639" i="1"/>
  <c r="D644" i="1"/>
  <c r="I20" i="3"/>
  <c r="G640" i="1"/>
  <c r="H640" i="1"/>
  <c r="D643" i="1"/>
  <c r="H7" i="3" s="1"/>
  <c r="I19" i="3"/>
  <c r="G643" i="1" l="1"/>
  <c r="H643" i="1"/>
  <c r="J3" i="9"/>
  <c r="G644" i="1"/>
  <c r="H644" i="1"/>
  <c r="G295" i="9" l="1"/>
  <c r="L293" i="9"/>
  <c r="F293" i="9" s="1"/>
  <c r="G18" i="9"/>
  <c r="H295" i="9"/>
  <c r="H18" i="9"/>
  <c r="L16" i="9"/>
  <c r="K7" i="9"/>
  <c r="J13" i="9"/>
  <c r="G22" i="9"/>
  <c r="M16" i="9"/>
  <c r="G15" i="9"/>
  <c r="K10" i="9"/>
  <c r="K13" i="9"/>
  <c r="I7" i="9"/>
  <c r="I5" i="9"/>
  <c r="J9" i="9"/>
  <c r="J12" i="9"/>
  <c r="I8" i="9"/>
  <c r="H22" i="9"/>
  <c r="I17" i="9"/>
  <c r="G21" i="9"/>
  <c r="L15" i="9"/>
  <c r="G17" i="9"/>
  <c r="I11" i="9"/>
  <c r="J6" i="9"/>
  <c r="I13" i="9"/>
  <c r="I6" i="9"/>
  <c r="H17" i="9"/>
  <c r="J11" i="9"/>
  <c r="K6" i="9"/>
  <c r="K9" i="9"/>
  <c r="J8" i="9"/>
  <c r="K12" i="9"/>
  <c r="K8" i="9"/>
  <c r="H21" i="9"/>
  <c r="G16" i="9"/>
  <c r="J17" i="9"/>
  <c r="H15" i="9"/>
  <c r="I12" i="9"/>
  <c r="J7" i="9"/>
  <c r="J10" i="9"/>
  <c r="K5" i="9"/>
  <c r="K11" i="9"/>
  <c r="J5" i="9"/>
  <c r="M15" i="9"/>
  <c r="H16" i="9"/>
  <c r="I9" i="9"/>
  <c r="E16" i="9" l="1"/>
  <c r="E11" i="9"/>
  <c r="B11" i="9" s="1"/>
  <c r="E12" i="9"/>
  <c r="B12" i="9" s="1"/>
  <c r="E6" i="9"/>
  <c r="B6" i="9" s="1"/>
  <c r="E18" i="9"/>
  <c r="B18" i="9" s="1"/>
  <c r="E9" i="9"/>
  <c r="B9" i="9" s="1"/>
  <c r="E17" i="9"/>
  <c r="B17" i="9" s="1"/>
  <c r="E5" i="9"/>
  <c r="E15" i="9"/>
  <c r="E13" i="9"/>
  <c r="B13" i="9" s="1"/>
  <c r="F15" i="9"/>
  <c r="E8" i="9"/>
  <c r="B8" i="9" s="1"/>
  <c r="E7" i="9"/>
  <c r="B7" i="9" s="1"/>
  <c r="F16" i="9"/>
  <c r="B293" i="9"/>
  <c r="F23" i="9"/>
  <c r="E10" i="9"/>
  <c r="B10" i="9" s="1"/>
  <c r="E21" i="9"/>
  <c r="B21" i="9" s="1"/>
  <c r="E22" i="9"/>
  <c r="B22" i="9" s="1"/>
  <c r="E295" i="9"/>
  <c r="B16" i="9" l="1"/>
  <c r="F14" i="9"/>
  <c r="F3" i="9" s="1"/>
  <c r="B295" i="9"/>
  <c r="E23" i="9"/>
  <c r="I7" i="3" s="1"/>
  <c r="B5" i="9"/>
  <c r="E4" i="9"/>
  <c r="E14" i="9"/>
  <c r="I13" i="3" s="1"/>
  <c r="B15" i="9"/>
  <c r="E3" i="9" l="1"/>
</calcChain>
</file>

<file path=xl/sharedStrings.xml><?xml version="1.0" encoding="utf-8"?>
<sst xmlns="http://schemas.openxmlformats.org/spreadsheetml/2006/main" count="4733" uniqueCount="3657">
  <si>
    <t>Obveznik:</t>
  </si>
  <si>
    <t xml:space="preserve">24963 - HRVATSKI PRIRODOSLOVNI MUZEJ </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</si>
  <si>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</si>
  <si>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</si>
  <si>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</si>
  <si>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</si>
  <si>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</si>
  <si>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</si>
  <si>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</si>
  <si>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</si>
  <si>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</si>
  <si>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</si>
  <si>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</si>
  <si>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</si>
  <si>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</si>
  <si>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</si>
  <si>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</si>
  <si>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</si>
  <si>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</si>
  <si>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</si>
  <si>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</si>
  <si>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</si>
  <si>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</si>
  <si>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</si>
  <si>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</si>
  <si>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</si>
  <si>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</si>
  <si>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</si>
  <si>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</si>
  <si>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</si>
  <si>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</si>
  <si>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</si>
  <si>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</si>
  <si>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</si>
  <si>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</si>
  <si>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</si>
  <si>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</si>
  <si>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</si>
  <si>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</si>
  <si>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</si>
  <si>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</si>
  <si>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</si>
  <si>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</si>
  <si>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</si>
  <si>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</si>
  <si>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</si>
  <si>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</si>
  <si>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</si>
  <si>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</si>
  <si>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</si>
  <si>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</si>
  <si>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</si>
  <si>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</si>
  <si>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</si>
  <si>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</si>
  <si>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</si>
  <si>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</si>
  <si>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</si>
  <si>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</si>
  <si>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</si>
  <si>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</si>
  <si>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</si>
  <si>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</si>
  <si>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</si>
  <si>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</si>
  <si>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</si>
  <si>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</si>
  <si>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</si>
  <si>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</si>
  <si>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</si>
  <si>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</si>
  <si>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</si>
  <si>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</si>
  <si>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</si>
  <si>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</si>
  <si>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</si>
  <si>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</si>
  <si>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</si>
  <si>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</si>
  <si>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</si>
  <si>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</si>
  <si>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</si>
  <si>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</si>
  <si>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</si>
  <si>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</si>
  <si>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</si>
  <si>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</si>
  <si>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</si>
  <si>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</si>
  <si>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</si>
  <si>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</si>
  <si>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</si>
  <si>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</si>
  <si>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</si>
  <si>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</si>
  <si>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</si>
  <si>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</si>
  <si>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</si>
  <si>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</si>
  <si>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</si>
  <si>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</si>
  <si>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</si>
  <si>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</si>
  <si>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</si>
  <si>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</si>
  <si>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</si>
  <si>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</si>
  <si>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</si>
  <si>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</si>
  <si>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</si>
  <si>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</si>
  <si>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</si>
  <si>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</si>
  <si>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</si>
  <si>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</si>
  <si>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</si>
  <si>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</si>
  <si>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</si>
  <si>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</si>
  <si>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</si>
  <si>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</si>
  <si>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</si>
  <si>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</si>
  <si>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</si>
  <si>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</si>
  <si>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</si>
  <si>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</si>
  <si>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</si>
  <si>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</si>
  <si>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</si>
  <si>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</si>
  <si>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</si>
  <si>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</si>
  <si>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</si>
  <si>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</si>
  <si>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</si>
  <si>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</si>
  <si>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</si>
  <si>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</si>
  <si>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</si>
  <si>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</si>
  <si>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</si>
  <si>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</si>
  <si>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</si>
  <si>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</si>
  <si>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</si>
  <si>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</si>
  <si>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</si>
  <si>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</si>
  <si>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</si>
  <si>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</si>
  <si>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</si>
  <si>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</si>
  <si>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</si>
  <si>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</si>
  <si>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</si>
  <si>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</si>
  <si>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</si>
  <si>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</si>
  <si>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</si>
  <si>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</si>
  <si>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</si>
  <si>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</si>
  <si>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</si>
  <si>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</si>
  <si>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</si>
  <si>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</si>
  <si>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</si>
  <si>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</si>
  <si>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</si>
  <si>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</si>
  <si>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</si>
  <si>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</si>
  <si>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</si>
  <si>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</si>
  <si>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</si>
  <si>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</si>
  <si>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</si>
  <si>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</si>
  <si>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</si>
  <si>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</si>
  <si>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</si>
  <si>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</si>
  <si>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</si>
  <si>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</si>
  <si>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</si>
  <si>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</si>
  <si>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</si>
  <si>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</si>
  <si>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</si>
  <si>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</si>
  <si>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</si>
  <si>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</si>
  <si>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</si>
  <si>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</si>
  <si>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</si>
  <si>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</si>
  <si>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</si>
  <si>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</si>
  <si>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</si>
  <si>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</si>
  <si>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</si>
  <si>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</si>
  <si>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</si>
  <si>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</si>
  <si>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</si>
  <si>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</si>
  <si>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</si>
  <si>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</si>
  <si>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</si>
  <si>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</si>
  <si>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</si>
  <si>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</si>
  <si>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</si>
  <si>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</si>
  <si>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</si>
  <si>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</si>
  <si>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</si>
  <si>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</si>
  <si>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</si>
  <si>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</si>
  <si>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</si>
  <si>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</si>
  <si>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</si>
  <si>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</si>
  <si>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</si>
  <si>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</si>
  <si>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</si>
  <si>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</si>
  <si>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</si>
  <si>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</si>
  <si>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</si>
  <si>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</si>
  <si>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</si>
  <si>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</si>
  <si>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</si>
  <si>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</si>
  <si>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</si>
  <si>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</si>
  <si>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</si>
  <si>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</si>
  <si>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</si>
  <si>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</si>
  <si>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</si>
  <si>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</si>
  <si>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</si>
  <si>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</si>
  <si>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</si>
  <si>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</si>
  <si>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</si>
  <si>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</si>
  <si>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</si>
  <si>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</si>
  <si>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</si>
  <si>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</si>
  <si>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</si>
  <si>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</si>
  <si>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</si>
  <si>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</si>
  <si>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</si>
  <si>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</si>
  <si>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</si>
  <si>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</si>
  <si>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</si>
  <si>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</si>
  <si>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</si>
  <si>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</si>
  <si>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</si>
  <si>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</si>
  <si>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</si>
  <si>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</si>
  <si>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</si>
  <si>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</si>
  <si>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</si>
  <si>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</si>
  <si>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</si>
  <si>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</si>
  <si>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</si>
  <si>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</si>
  <si>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</si>
  <si>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</si>
  <si>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</si>
  <si>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</si>
  <si>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</si>
  <si>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</si>
  <si>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</si>
  <si>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</si>
  <si>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</si>
  <si>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</si>
  <si>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</si>
  <si>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</si>
  <si>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</si>
  <si>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</si>
  <si>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</si>
  <si>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</si>
  <si>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</si>
  <si>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</si>
  <si>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</si>
  <si>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</si>
  <si>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</si>
  <si>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</si>
  <si>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</si>
  <si>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</si>
  <si>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</si>
  <si>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</si>
  <si>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</si>
  <si>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</si>
  <si>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</si>
  <si>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</si>
  <si>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</si>
  <si>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</si>
  <si>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</si>
  <si>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</si>
  <si>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</si>
  <si>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</si>
  <si>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</si>
  <si>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</si>
  <si>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</si>
  <si>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</si>
  <si>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</si>
  <si>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</si>
  <si>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</si>
  <si>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</si>
  <si>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</si>
  <si>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</si>
  <si>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</si>
  <si>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</si>
  <si>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</si>
  <si>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</si>
  <si>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</si>
  <si>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</si>
  <si>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</si>
  <si>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</si>
  <si>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</si>
  <si>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</si>
  <si>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</si>
  <si>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</si>
  <si>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</si>
  <si>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</si>
  <si>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</si>
  <si>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</si>
  <si>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</si>
  <si>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</si>
  <si>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</si>
  <si>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</si>
  <si>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</si>
  <si>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</si>
  <si>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</si>
  <si>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</si>
  <si>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</si>
  <si>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</si>
  <si>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</si>
  <si>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</si>
  <si>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</si>
  <si>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</si>
  <si>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</si>
  <si>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</si>
  <si>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</si>
  <si>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</si>
  <si>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</si>
  <si>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</si>
  <si>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</si>
  <si>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</si>
  <si>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</si>
  <si>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</si>
  <si>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</si>
  <si>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</si>
  <si>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</si>
  <si>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</si>
  <si>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</si>
  <si>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</si>
  <si>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</si>
  <si>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</si>
  <si>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</si>
  <si>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</si>
  <si>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</si>
  <si>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</si>
  <si>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</si>
  <si>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</si>
  <si>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</si>
  <si>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</si>
  <si>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</si>
  <si>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</si>
  <si>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</si>
  <si>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</si>
  <si>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</si>
  <si>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</si>
  <si>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</si>
  <si>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</si>
  <si>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</si>
  <si>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</si>
  <si>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</si>
  <si>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</si>
  <si>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</si>
  <si>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</si>
  <si>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</si>
  <si>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</si>
  <si>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</si>
  <si>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</si>
  <si>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</si>
  <si>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</si>
  <si>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</si>
  <si>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</si>
  <si>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</si>
  <si>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</si>
  <si>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</si>
  <si>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</si>
  <si>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</si>
  <si>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</si>
  <si>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</si>
  <si>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</si>
  <si>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</si>
  <si>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</si>
  <si>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</si>
  <si>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</si>
  <si>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</si>
  <si>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</si>
  <si>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</si>
  <si>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</si>
  <si>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</si>
  <si>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</si>
  <si>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</si>
  <si>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</si>
  <si>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</si>
  <si>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</si>
  <si>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</si>
  <si>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</si>
  <si>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</si>
  <si>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</si>
  <si>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</si>
  <si>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</si>
  <si>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</si>
  <si>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</si>
  <si>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</si>
  <si>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</si>
  <si>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</si>
  <si>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</si>
  <si>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</si>
  <si>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</si>
  <si>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</si>
  <si>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</si>
  <si>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</si>
  <si>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</si>
  <si>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</si>
  <si>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</si>
  <si>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</si>
  <si>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</si>
  <si>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</si>
  <si>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</si>
  <si>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</si>
  <si>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</si>
  <si>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</si>
  <si>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</si>
  <si>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</si>
  <si>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</si>
  <si>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</si>
  <si>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</si>
  <si>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</si>
  <si>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</si>
  <si>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</si>
  <si>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</si>
  <si>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</si>
  <si>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</si>
  <si>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</si>
  <si>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</si>
  <si>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</si>
  <si>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</si>
  <si>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</si>
  <si>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</si>
  <si>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</si>
  <si>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</si>
  <si>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</si>
  <si>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</si>
  <si>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</si>
  <si>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</si>
  <si>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</si>
  <si>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</si>
  <si>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</si>
  <si>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</si>
  <si>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</si>
  <si>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</si>
  <si>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</si>
  <si>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</si>
  <si>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</si>
  <si>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</si>
  <si>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</si>
  <si>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</si>
  <si>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</si>
  <si>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</si>
  <si>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</si>
  <si>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</si>
  <si>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</si>
  <si>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</si>
  <si>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</si>
  <si>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</si>
  <si>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</si>
  <si>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</si>
  <si>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</si>
  <si>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</si>
  <si>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</si>
  <si>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</si>
  <si>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</si>
  <si>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</si>
  <si>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</si>
  <si>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</si>
  <si>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</si>
  <si>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</si>
  <si>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</si>
  <si>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</si>
  <si>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</si>
  <si>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</si>
  <si>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</si>
  <si>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</si>
  <si>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</si>
  <si>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</si>
  <si>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</si>
  <si>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</si>
  <si>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</si>
  <si>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</si>
  <si>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</si>
  <si>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</si>
  <si>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</si>
  <si>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</si>
  <si>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</si>
  <si>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</si>
  <si>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</si>
  <si>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</si>
  <si>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</si>
  <si>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</si>
  <si>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</si>
  <si>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</si>
  <si>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</si>
  <si>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</si>
  <si>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</si>
  <si>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</si>
  <si>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</si>
  <si>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</si>
  <si>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</si>
  <si>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</si>
  <si>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</si>
  <si>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</si>
  <si>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</si>
  <si>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</si>
  <si>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</si>
  <si>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</si>
  <si>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</si>
  <si>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</si>
  <si>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</si>
  <si>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</si>
  <si>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</si>
  <si>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</si>
  <si>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</si>
  <si>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</si>
  <si>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</si>
  <si>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</si>
  <si>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</si>
  <si>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</si>
  <si>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</si>
  <si>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</si>
  <si>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</si>
  <si>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</si>
  <si>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</si>
  <si>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</si>
  <si>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</si>
  <si>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</si>
  <si>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</si>
  <si>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</si>
  <si>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</si>
  <si>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</si>
  <si>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</si>
  <si>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</si>
  <si>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</si>
  <si>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</si>
  <si>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</si>
  <si>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</si>
  <si>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</si>
  <si>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</si>
  <si>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</si>
  <si>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</si>
  <si>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</si>
  <si>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</si>
  <si>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</si>
  <si>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</si>
  <si>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</si>
  <si>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</si>
  <si>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</si>
  <si>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</si>
  <si>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</si>
  <si>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</si>
  <si>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</si>
  <si>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</si>
  <si>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</si>
  <si>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</si>
  <si>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</si>
  <si>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</si>
  <si>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</si>
  <si>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</si>
  <si>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</si>
  <si>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</si>
  <si>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</si>
  <si>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</si>
  <si>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</si>
  <si>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</si>
  <si>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</si>
  <si>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</si>
  <si>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</si>
  <si>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</si>
  <si>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</si>
  <si>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</si>
  <si>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</si>
  <si>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</si>
  <si>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</si>
  <si>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</si>
  <si>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</si>
  <si>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</si>
  <si>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</si>
  <si>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</si>
  <si>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</si>
  <si>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</si>
  <si>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</si>
  <si>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</si>
  <si>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</si>
  <si>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</si>
  <si>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</si>
  <si>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</si>
  <si>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</si>
  <si>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</si>
  <si>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</si>
  <si>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</si>
  <si>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</si>
  <si>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</si>
  <si>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</si>
  <si>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</si>
  <si>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</si>
  <si>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</si>
  <si>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</si>
  <si>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</si>
  <si>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</si>
  <si>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</si>
  <si>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</si>
  <si>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</si>
  <si>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</si>
  <si>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</si>
  <si>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</si>
  <si>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</si>
  <si>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</si>
  <si>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</si>
  <si>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</si>
  <si>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</si>
  <si>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</si>
  <si>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</si>
  <si>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</si>
  <si>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</si>
  <si>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</si>
  <si>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</si>
  <si>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</si>
  <si>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</si>
  <si>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</si>
  <si>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</si>
  <si>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</si>
  <si>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</si>
  <si>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</si>
  <si>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</si>
  <si>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</si>
  <si>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</si>
  <si>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</si>
  <si>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</si>
  <si>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</si>
  <si>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</si>
  <si>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</si>
  <si>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</si>
  <si>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</si>
  <si>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</si>
  <si>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</si>
  <si>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</si>
  <si>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</si>
  <si>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</si>
  <si>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</si>
  <si>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</si>
  <si>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</si>
  <si>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</si>
  <si>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</si>
  <si>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</si>
  <si>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</si>
  <si>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</si>
  <si>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</si>
  <si>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</si>
  <si>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</si>
  <si>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</si>
  <si>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</si>
  <si>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</si>
  <si>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</si>
  <si>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</si>
  <si>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</si>
  <si>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</si>
  <si>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</si>
  <si>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</si>
  <si>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</si>
  <si>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</si>
  <si>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</si>
  <si>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</si>
  <si>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</si>
  <si>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</si>
  <si>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</si>
  <si>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</si>
  <si>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</si>
  <si>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</si>
  <si>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</si>
  <si>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</si>
  <si>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</si>
  <si>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</si>
  <si>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</si>
  <si>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</si>
  <si>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</si>
  <si>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</si>
  <si>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</si>
  <si>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</si>
  <si>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</si>
  <si>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</si>
  <si>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</si>
  <si>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</si>
  <si>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</si>
  <si>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</si>
  <si>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</si>
  <si>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</si>
  <si>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</si>
  <si>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</si>
  <si>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</si>
  <si>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</si>
  <si>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</si>
  <si>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</si>
  <si>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</si>
  <si>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</si>
  <si>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</si>
  <si>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</si>
  <si>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</si>
  <si>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</si>
  <si>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</si>
  <si>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</si>
  <si>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</si>
  <si>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</si>
  <si>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</si>
  <si>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</si>
  <si>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</si>
  <si>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</si>
  <si>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</si>
  <si>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</si>
  <si>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</si>
  <si>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</si>
  <si>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</si>
  <si>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</si>
  <si>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</si>
  <si>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</si>
  <si>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</si>
  <si>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</si>
  <si>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</si>
  <si>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</si>
  <si>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</si>
  <si>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</si>
  <si>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</si>
  <si>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</si>
  <si>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</si>
  <si>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</si>
  <si>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</si>
  <si>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</si>
  <si>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</si>
  <si>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</si>
  <si>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</si>
  <si>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</si>
  <si>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</si>
  <si>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</si>
  <si>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</si>
  <si>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</si>
  <si>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</si>
  <si>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</si>
  <si>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</si>
  <si>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</si>
  <si>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</si>
  <si>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</si>
  <si>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</si>
  <si>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</si>
  <si>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</si>
  <si>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</si>
  <si>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</si>
  <si>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</si>
  <si>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</si>
  <si>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</si>
  <si>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</si>
  <si>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</si>
  <si>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</si>
  <si>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</si>
  <si>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</si>
  <si>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</si>
  <si>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</si>
  <si>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</si>
  <si>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</si>
  <si>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</si>
  <si>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</si>
  <si>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</si>
  <si>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</si>
  <si>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</si>
  <si>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</si>
  <si>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</si>
  <si>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</si>
  <si>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</si>
  <si>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</si>
  <si>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</si>
  <si>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</si>
  <si>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</si>
  <si>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</si>
  <si>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</si>
  <si>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</si>
  <si>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</si>
  <si>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</si>
  <si>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</si>
  <si>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</si>
  <si>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</si>
  <si>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</si>
  <si>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</si>
  <si>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</si>
  <si>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</si>
  <si>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</si>
  <si>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</si>
  <si>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</si>
  <si>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</si>
  <si>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</si>
  <si>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</si>
  <si>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</si>
  <si>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</si>
  <si>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</si>
  <si>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</si>
  <si>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</si>
  <si>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</si>
  <si>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</si>
  <si>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</si>
  <si>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</si>
  <si>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</si>
  <si>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</si>
  <si>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</si>
  <si>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</si>
  <si>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</si>
  <si>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</si>
  <si>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</si>
  <si>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</si>
  <si>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</si>
  <si>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</si>
  <si>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</si>
  <si>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</si>
  <si>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</si>
  <si>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</si>
  <si>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</si>
  <si>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</si>
  <si>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</si>
  <si>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</si>
  <si>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</si>
  <si>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</si>
  <si>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</si>
  <si>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</si>
  <si>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</si>
  <si>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</si>
  <si>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</si>
  <si>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</si>
  <si>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</si>
  <si>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</si>
  <si>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</si>
  <si>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</si>
  <si>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</si>
  <si>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</si>
  <si>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</si>
  <si>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</si>
  <si>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</si>
  <si>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</si>
  <si>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</si>
  <si>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</si>
  <si>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</si>
  <si>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</si>
  <si>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</si>
  <si>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</si>
  <si>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</si>
  <si>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</si>
  <si>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</si>
  <si>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</si>
  <si>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</si>
  <si>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</si>
  <si>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</si>
  <si>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</si>
  <si>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</si>
  <si>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</si>
  <si>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</si>
  <si>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</si>
  <si>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</si>
  <si>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</si>
  <si>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</si>
  <si>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</si>
  <si>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</si>
  <si>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</si>
  <si>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</si>
  <si>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</si>
  <si>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</si>
  <si>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</si>
  <si>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</si>
  <si>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</si>
  <si>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</si>
  <si>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</si>
  <si>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</si>
  <si>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</si>
  <si>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</si>
  <si>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</si>
  <si>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</si>
  <si>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</si>
  <si>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</si>
  <si>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</si>
  <si>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</si>
  <si>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</si>
  <si>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</si>
  <si>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</si>
  <si>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</si>
  <si>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</si>
  <si>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</si>
  <si>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</si>
  <si>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</si>
  <si>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</si>
  <si>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</si>
  <si>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</si>
  <si>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</si>
  <si>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</si>
  <si>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</si>
  <si>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</si>
  <si>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</si>
  <si>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</si>
  <si>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</si>
  <si>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</si>
  <si>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</si>
  <si>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</si>
  <si>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</si>
  <si>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</si>
  <si>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</si>
  <si>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</si>
  <si>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</si>
  <si>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</si>
  <si>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</si>
  <si>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</si>
  <si>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</si>
  <si>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</si>
  <si>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</si>
  <si>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</si>
  <si>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</si>
  <si>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</si>
  <si>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</si>
  <si>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</si>
  <si>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</si>
  <si>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</si>
  <si>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</si>
  <si>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</si>
  <si>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</si>
  <si>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</si>
  <si>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</si>
  <si>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</si>
  <si>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</si>
  <si>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</si>
  <si>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</si>
  <si>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</si>
  <si>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</si>
  <si>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</si>
  <si>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</si>
  <si>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</si>
  <si>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</si>
  <si>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</si>
  <si>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</si>
  <si>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</si>
  <si>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</si>
  <si>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</si>
  <si>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</si>
  <si>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</si>
  <si>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</si>
  <si>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</si>
  <si>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</si>
  <si>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</si>
  <si>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</si>
  <si>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</si>
  <si>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</si>
  <si>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</si>
  <si>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</si>
  <si>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</si>
  <si>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</si>
  <si>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</si>
  <si>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</si>
  <si>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</si>
  <si>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</si>
  <si>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</si>
  <si>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</si>
  <si>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</si>
  <si>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</si>
  <si>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</si>
  <si>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</si>
  <si>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</si>
  <si>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</si>
  <si>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</si>
  <si>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</si>
  <si>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</si>
  <si>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</si>
  <si>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</si>
  <si>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</si>
  <si>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</si>
  <si>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</si>
  <si>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</si>
  <si>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</si>
  <si>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</si>
  <si>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</si>
  <si>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</si>
  <si>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</si>
  <si>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</si>
  <si>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</si>
  <si>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</si>
  <si>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</si>
  <si>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</si>
  <si>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</si>
  <si>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</si>
  <si>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</si>
  <si>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</si>
  <si>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</si>
  <si>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</si>
  <si>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</si>
  <si>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</si>
  <si>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</si>
  <si>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</si>
  <si>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</si>
  <si>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</si>
  <si>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</si>
  <si>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</si>
  <si>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</si>
  <si>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</si>
  <si>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</si>
  <si>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</si>
  <si>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</si>
  <si>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</si>
  <si>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</si>
  <si>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</si>
  <si>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</si>
  <si>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</si>
  <si>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</si>
  <si>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</si>
  <si>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</si>
  <si>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</si>
  <si>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</si>
  <si>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</si>
  <si>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</si>
  <si>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</si>
  <si>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</si>
  <si>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</si>
  <si>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</si>
  <si>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</si>
  <si>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</si>
  <si>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</si>
  <si>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</si>
  <si>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</si>
  <si>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</si>
  <si>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</si>
  <si>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</si>
  <si>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</si>
  <si>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</si>
  <si>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</si>
  <si>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</si>
  <si>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</si>
  <si>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</si>
  <si>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</si>
  <si>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</si>
  <si>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</si>
  <si>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</si>
  <si>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</si>
  <si>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</si>
  <si>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</si>
  <si>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</si>
  <si>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</si>
  <si>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</si>
  <si>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</si>
  <si>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</si>
  <si>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</si>
  <si>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</si>
  <si>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</si>
  <si>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</si>
  <si>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</si>
  <si>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</si>
  <si>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</si>
  <si>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</si>
  <si>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</si>
  <si>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</si>
  <si>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</si>
  <si>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</si>
  <si>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</si>
  <si>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</si>
  <si>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</si>
  <si>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</si>
  <si>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</si>
  <si>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</si>
  <si>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</si>
  <si>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</si>
  <si>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</si>
  <si>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</si>
  <si>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</si>
  <si>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</si>
  <si>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</si>
  <si>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</si>
  <si>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</si>
  <si>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</si>
  <si>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</si>
  <si>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</si>
  <si>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</si>
  <si>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</si>
  <si>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</si>
  <si>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</si>
  <si>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</si>
  <si>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</si>
  <si>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</si>
  <si>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</si>
  <si>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</si>
  <si>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</si>
  <si>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</si>
  <si>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</si>
  <si>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</si>
  <si>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</si>
  <si>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</si>
  <si>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</si>
  <si>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</si>
  <si>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</si>
  <si>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</si>
  <si>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</si>
  <si>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</si>
  <si>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</si>
  <si>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</si>
  <si>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</si>
  <si>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</si>
  <si>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</si>
  <si>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</si>
  <si>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</si>
  <si>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</si>
  <si>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</si>
  <si>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</si>
  <si>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</si>
  <si>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</si>
  <si>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</si>
  <si>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</si>
  <si>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</si>
  <si>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</si>
  <si>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</si>
  <si>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</si>
  <si>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</si>
  <si>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</si>
  <si>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</si>
  <si>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</si>
  <si>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</si>
  <si>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</si>
  <si>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</si>
  <si>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</si>
  <si>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</si>
  <si>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</si>
  <si>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</si>
  <si>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</si>
  <si>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</si>
  <si>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</si>
  <si>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</si>
  <si>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</si>
  <si>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</si>
  <si>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</si>
  <si>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</si>
  <si>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</si>
  <si>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</si>
  <si>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</si>
  <si>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</si>
  <si>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</si>
  <si>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</si>
  <si>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</si>
  <si>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</si>
  <si>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</si>
  <si>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</si>
  <si>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</si>
  <si>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</si>
  <si>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</si>
  <si>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</si>
  <si>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</si>
  <si>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</si>
  <si>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</si>
  <si>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</si>
  <si>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</si>
  <si>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</si>
  <si>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</si>
  <si>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</si>
  <si>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</si>
  <si>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</si>
  <si>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</si>
  <si>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</si>
  <si>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</si>
  <si>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</si>
  <si>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</si>
  <si>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</si>
  <si>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</si>
  <si>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</si>
  <si>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</si>
  <si>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</si>
  <si>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</si>
  <si>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</si>
  <si>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</si>
  <si>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</si>
  <si>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</si>
  <si>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</si>
  <si>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</si>
  <si>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</si>
  <si>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</si>
  <si>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</si>
  <si>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</si>
  <si>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</si>
  <si>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</si>
  <si>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</si>
  <si>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</si>
  <si>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</si>
  <si>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</si>
  <si>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</si>
  <si>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</si>
  <si>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</si>
  <si>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</si>
  <si>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</si>
  <si>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</si>
  <si>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</si>
  <si>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</si>
  <si>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</si>
  <si>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</si>
  <si>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</si>
  <si>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</si>
  <si>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</si>
  <si>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</si>
  <si>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</si>
  <si>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</si>
  <si>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</si>
  <si>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</si>
  <si>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</si>
  <si>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</si>
  <si>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</si>
  <si>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</si>
  <si>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</si>
  <si>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</si>
  <si>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</si>
  <si>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</si>
  <si>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</si>
  <si>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</si>
  <si>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</si>
  <si>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</si>
  <si>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</si>
  <si>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</si>
  <si>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</si>
  <si>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</si>
  <si>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</si>
  <si>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</si>
  <si>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</si>
  <si>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</si>
  <si>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</si>
  <si>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</si>
  <si>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</si>
  <si>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</si>
  <si>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</si>
  <si>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</si>
  <si>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</si>
  <si>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</si>
  <si>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</si>
  <si>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</si>
  <si>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</si>
  <si>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</si>
  <si>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</si>
  <si>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</si>
  <si>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</si>
  <si>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</si>
  <si>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</si>
  <si>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</si>
  <si>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</si>
  <si>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</si>
  <si>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</si>
  <si>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</si>
  <si>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</si>
  <si>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</si>
  <si>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</si>
  <si>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</si>
  <si>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</si>
  <si>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</si>
  <si>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</si>
  <si>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</si>
  <si>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</si>
  <si>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</si>
  <si>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</si>
  <si>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</si>
  <si>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</si>
  <si>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</si>
  <si>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</si>
  <si>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</si>
  <si>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</si>
  <si>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</si>
  <si>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</si>
  <si>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</si>
  <si>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</si>
  <si>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</si>
  <si>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</si>
  <si>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</si>
  <si>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</si>
  <si>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</si>
  <si>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</si>
  <si>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</si>
  <si>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</si>
  <si>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</si>
  <si>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</si>
  <si>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</si>
  <si>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</si>
  <si>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</si>
  <si>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</si>
  <si>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</si>
  <si>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</si>
  <si>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</si>
  <si>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</si>
  <si>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</si>
  <si>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</si>
  <si>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</si>
  <si>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</si>
  <si>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</si>
  <si>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</si>
  <si>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</si>
  <si>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</si>
  <si>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</si>
  <si>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</si>
  <si>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</si>
  <si>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</si>
  <si>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</si>
  <si>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</si>
  <si>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</si>
  <si>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</si>
  <si>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</si>
  <si>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</si>
  <si>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</si>
  <si>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</si>
  <si>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</si>
  <si>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</si>
  <si>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</si>
  <si>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</si>
  <si>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</si>
  <si>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</si>
  <si>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</si>
  <si>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</si>
  <si>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</si>
  <si>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</si>
  <si>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</si>
  <si>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</si>
  <si>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</si>
  <si>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</si>
  <si>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</si>
  <si>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</si>
  <si>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</si>
  <si>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</si>
  <si>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</si>
  <si>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</si>
  <si>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</si>
  <si>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</si>
  <si>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</si>
  <si>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</si>
  <si>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</si>
  <si>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</si>
  <si>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</si>
  <si>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</si>
  <si>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</si>
  <si>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</si>
  <si>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</si>
  <si>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</si>
  <si>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</si>
  <si>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</si>
  <si>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</si>
  <si>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</si>
  <si>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</si>
  <si>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</si>
  <si>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</si>
  <si>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</si>
  <si>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</si>
  <si>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</si>
  <si>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</si>
  <si>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</si>
  <si>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</si>
  <si>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</si>
  <si>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</si>
  <si>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</si>
  <si>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</si>
  <si>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</si>
  <si>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</si>
  <si>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</si>
  <si>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</si>
  <si>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</si>
  <si>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</si>
  <si>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</si>
  <si>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</si>
  <si>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</si>
  <si>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</si>
  <si>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</si>
  <si>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</si>
  <si>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</si>
  <si>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</si>
  <si>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</si>
  <si>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</si>
  <si>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</si>
  <si>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</si>
  <si>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</si>
  <si>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</si>
  <si>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</si>
  <si>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</si>
  <si>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</si>
  <si>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</si>
  <si>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</si>
  <si>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</si>
  <si>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</si>
  <si>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</si>
  <si>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</si>
  <si>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</si>
  <si>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</si>
  <si>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</si>
  <si>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</si>
  <si>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</si>
  <si>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</si>
  <si>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</si>
  <si>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</si>
  <si>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</si>
  <si>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</si>
  <si>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</si>
  <si>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</si>
  <si>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</si>
  <si>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</si>
  <si>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</si>
  <si>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</si>
  <si>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</si>
  <si>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</si>
  <si>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</si>
  <si>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</si>
  <si>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</si>
  <si>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</si>
  <si>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</si>
  <si>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</si>
  <si>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</si>
  <si>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</si>
  <si>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</si>
  <si>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</si>
  <si>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</si>
  <si>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</si>
  <si>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</si>
  <si>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</si>
  <si>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</si>
  <si>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</si>
  <si>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</si>
  <si>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</si>
  <si>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</si>
  <si>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</si>
  <si>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</si>
  <si>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</si>
  <si>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</si>
  <si>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</si>
  <si>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</si>
  <si>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</si>
  <si>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</si>
  <si>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</si>
  <si>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</si>
  <si>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</si>
  <si>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</si>
  <si>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</si>
  <si>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</si>
  <si>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</si>
  <si>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</si>
  <si>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</si>
  <si>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</si>
  <si>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</si>
  <si>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</si>
  <si>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</si>
  <si>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</si>
  <si>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</si>
  <si>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</si>
  <si>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</si>
  <si>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</si>
  <si>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</si>
  <si>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</si>
  <si>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</si>
  <si>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</si>
  <si>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</si>
  <si>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</si>
  <si>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</si>
  <si>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</si>
  <si>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</si>
  <si>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</si>
  <si>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</si>
  <si>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</si>
  <si>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</si>
  <si>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</si>
  <si>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</si>
  <si>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</si>
  <si>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</si>
  <si>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</si>
  <si>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</si>
  <si>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</si>
  <si>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</si>
  <si>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</si>
  <si>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</si>
  <si>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</si>
  <si>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</si>
  <si>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</si>
  <si>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</si>
  <si>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</si>
  <si>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</si>
  <si>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</si>
  <si>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</si>
  <si>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</si>
  <si>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</si>
  <si>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</si>
  <si>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</si>
  <si>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</si>
  <si>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</si>
  <si>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</si>
  <si>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</si>
  <si>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</si>
  <si>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</si>
  <si>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</si>
  <si>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</si>
  <si>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</si>
  <si>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</si>
  <si>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</si>
  <si>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</si>
  <si>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</si>
  <si>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</si>
  <si>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</si>
  <si>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</si>
  <si>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</si>
  <si>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</si>
  <si>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</si>
  <si>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</si>
  <si>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</si>
  <si>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</si>
  <si>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</si>
  <si>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</si>
  <si>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</si>
  <si>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</si>
  <si>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</si>
  <si>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</si>
  <si>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</si>
  <si>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</si>
  <si>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</si>
  <si>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</si>
  <si>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</si>
  <si>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</si>
  <si>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</si>
  <si>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</si>
  <si>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</si>
  <si>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</si>
  <si>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</si>
  <si>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</si>
  <si>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</si>
  <si>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</si>
  <si>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</si>
  <si>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</si>
  <si>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</si>
  <si>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</si>
  <si>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</si>
  <si>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</si>
  <si>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</si>
  <si>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</si>
  <si>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</si>
  <si>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</si>
  <si>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</si>
  <si>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</si>
  <si>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</si>
  <si>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</si>
  <si>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</si>
  <si>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</si>
  <si>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</si>
  <si>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</si>
  <si>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</si>
  <si>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</si>
  <si>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</si>
  <si>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</si>
  <si>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</si>
  <si>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</si>
  <si>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</si>
  <si>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</si>
  <si>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</si>
  <si>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</si>
  <si>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</si>
  <si>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</si>
  <si>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</si>
  <si>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</si>
  <si>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</si>
  <si>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</si>
  <si>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</si>
  <si>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</si>
  <si>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</si>
  <si>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</si>
  <si>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</si>
  <si>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</si>
  <si>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</si>
  <si>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</si>
  <si>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</si>
  <si>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</si>
  <si>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</si>
  <si>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</si>
  <si>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</si>
  <si>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</si>
  <si>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</si>
  <si>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</si>
  <si>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</si>
  <si>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</si>
  <si>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</si>
  <si>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</si>
  <si>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</si>
  <si>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</si>
  <si>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</si>
  <si>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</si>
  <si>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</si>
  <si>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</si>
  <si>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</si>
  <si>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</si>
  <si>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</si>
  <si>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</si>
  <si>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</si>
  <si>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</si>
  <si>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</si>
  <si>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</si>
  <si>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</si>
  <si>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</si>
  <si>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</si>
  <si>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</si>
  <si>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</si>
  <si>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</si>
  <si>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</si>
  <si>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</si>
  <si>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</si>
  <si>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</si>
  <si>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</si>
  <si>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</si>
  <si>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</si>
  <si>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</si>
  <si>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</si>
  <si>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</si>
  <si>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</si>
  <si>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</si>
  <si>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</si>
  <si>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</si>
  <si>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</si>
  <si>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</si>
  <si>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</si>
  <si>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</si>
  <si>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</si>
  <si>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</si>
  <si>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</si>
  <si>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</si>
  <si>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</si>
  <si>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</si>
  <si>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</si>
  <si>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</si>
  <si>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</si>
  <si>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</si>
  <si>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</si>
  <si>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</si>
  <si>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</si>
  <si>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</si>
  <si>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</si>
  <si>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</si>
  <si>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</si>
  <si>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</si>
  <si>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</si>
  <si>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</si>
  <si>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</si>
  <si>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</si>
  <si>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</si>
  <si>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</si>
  <si>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</si>
  <si>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</si>
  <si>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</si>
  <si>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</si>
  <si>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</si>
  <si>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</si>
  <si>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</si>
  <si>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</si>
  <si>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</si>
  <si>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</si>
  <si>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</si>
  <si>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</si>
  <si>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</si>
  <si>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</si>
  <si>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</si>
  <si>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</si>
  <si>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</si>
  <si>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</si>
  <si>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</si>
  <si>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</si>
  <si>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</si>
  <si>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</si>
  <si>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</si>
  <si>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</si>
  <si>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</si>
  <si>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</si>
  <si>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</si>
  <si>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</si>
  <si>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</si>
  <si>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</si>
  <si>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</si>
  <si>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</si>
  <si>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</si>
  <si>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</si>
  <si>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</si>
  <si>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</si>
  <si>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</si>
  <si>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</si>
  <si>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</si>
  <si>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</si>
  <si>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</si>
  <si>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</si>
  <si>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</si>
  <si>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</si>
  <si>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</si>
  <si>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</si>
  <si>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</si>
  <si>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</si>
  <si>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</si>
  <si>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</si>
  <si>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</si>
  <si>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</si>
  <si>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</si>
  <si>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</si>
  <si>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</si>
  <si>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</si>
  <si>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</si>
  <si>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</si>
  <si>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</si>
  <si>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</si>
  <si>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</si>
  <si>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</si>
  <si>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</si>
  <si>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</si>
  <si>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</si>
  <si>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</si>
  <si>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</si>
  <si>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</si>
  <si>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</si>
  <si>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</si>
  <si>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</si>
  <si>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</si>
  <si>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</si>
  <si>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</si>
  <si>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</si>
  <si>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</si>
  <si>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</si>
  <si>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</si>
  <si>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</si>
  <si>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</si>
  <si>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</si>
  <si>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</si>
  <si>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</si>
  <si>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</si>
  <si>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</si>
  <si>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</si>
  <si>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</si>
  <si>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</si>
  <si>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</si>
  <si>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</si>
  <si>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</si>
  <si>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</si>
  <si>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</si>
  <si>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</si>
  <si>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</si>
  <si>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</si>
  <si>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</si>
  <si>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</si>
  <si>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</si>
  <si>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</si>
  <si>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</si>
  <si>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</si>
  <si>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</si>
  <si>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</si>
  <si>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</si>
  <si>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</si>
  <si>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</si>
  <si>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</si>
  <si>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</si>
  <si>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</si>
  <si>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</si>
  <si>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</si>
  <si>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</si>
  <si>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</si>
  <si>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</si>
  <si>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</si>
  <si>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</si>
  <si>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</si>
  <si>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</si>
  <si>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</si>
  <si>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</si>
  <si>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</si>
  <si>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</si>
  <si>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</si>
  <si>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</si>
  <si>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</si>
  <si>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</si>
  <si>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</si>
  <si>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</si>
  <si>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</si>
  <si>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</si>
  <si>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</si>
  <si>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</si>
  <si>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</si>
  <si>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</si>
  <si>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</si>
  <si>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</si>
  <si>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</si>
  <si>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</si>
  <si>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</si>
  <si>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</si>
  <si>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</si>
  <si>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</si>
  <si>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</si>
  <si>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</si>
  <si>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</si>
  <si>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</si>
  <si>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</si>
  <si>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</si>
  <si>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</si>
  <si>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</si>
  <si>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</si>
  <si>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</si>
  <si>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</si>
  <si>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</si>
  <si>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</si>
  <si>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</si>
  <si>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</si>
  <si>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</si>
  <si>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</si>
  <si>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</si>
  <si>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</si>
  <si>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</si>
  <si>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</si>
  <si>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</si>
  <si>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</si>
  <si>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</si>
  <si>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</si>
  <si>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</si>
  <si>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</si>
  <si>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</si>
  <si>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</si>
  <si>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</si>
  <si>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</si>
  <si>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</si>
  <si>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</si>
  <si>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</si>
  <si>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</si>
  <si>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</si>
  <si>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</si>
  <si>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</si>
  <si>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</si>
  <si>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</si>
  <si>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</si>
  <si>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</si>
  <si>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</si>
  <si>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</si>
  <si>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</si>
  <si>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</si>
  <si>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</si>
  <si>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</si>
  <si>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</si>
  <si>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</si>
  <si>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</si>
  <si>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</si>
  <si>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</si>
  <si>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</si>
  <si>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</si>
  <si>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</si>
  <si>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</si>
  <si>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</si>
  <si>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</si>
  <si>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</si>
  <si>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</si>
  <si>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</si>
  <si>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</si>
  <si>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</si>
  <si>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</si>
  <si>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</si>
  <si>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</si>
  <si>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</si>
  <si>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</si>
  <si>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</si>
  <si>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</si>
  <si>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</si>
  <si>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</si>
  <si>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</si>
  <si>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</si>
  <si>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</si>
  <si>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</si>
  <si>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</si>
  <si>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</si>
  <si>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</si>
  <si>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</si>
  <si>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</si>
  <si>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</si>
  <si>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</si>
  <si>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</si>
  <si>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</si>
  <si>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</si>
  <si>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</si>
  <si>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</si>
  <si>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</si>
  <si>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</si>
  <si>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</si>
  <si>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</si>
  <si>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</si>
  <si>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</si>
  <si>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</si>
  <si>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</si>
  <si>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</si>
  <si>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</si>
  <si>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</si>
  <si>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</si>
  <si>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</si>
  <si>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</si>
  <si>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</si>
  <si>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</si>
  <si>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</si>
  <si>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</si>
  <si>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</si>
  <si>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</si>
  <si>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</si>
  <si>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</si>
  <si>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</si>
  <si>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</si>
  <si>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</si>
  <si>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</si>
  <si>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</si>
  <si>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</si>
  <si>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</si>
  <si>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</si>
  <si>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</si>
  <si>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</si>
  <si>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</si>
  <si>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</si>
  <si>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</si>
  <si>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</si>
  <si>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</si>
  <si>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</si>
  <si>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</si>
  <si>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</si>
  <si>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</si>
  <si>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</si>
  <si>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</si>
  <si>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</si>
  <si>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</si>
  <si>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</si>
  <si>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</si>
  <si>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</si>
  <si>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</si>
  <si>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</si>
  <si>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</si>
  <si>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</si>
  <si>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</si>
  <si>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</si>
  <si>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</si>
  <si>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</si>
  <si>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</si>
  <si>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</si>
  <si>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</si>
  <si>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</si>
  <si>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</si>
  <si>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</si>
  <si>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</si>
  <si>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</si>
  <si>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</si>
  <si>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</si>
  <si>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</si>
  <si>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</si>
  <si>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</si>
  <si>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</si>
  <si>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</si>
  <si>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</si>
  <si>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</si>
  <si>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</si>
  <si>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</si>
  <si>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</si>
  <si>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</si>
  <si>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</si>
  <si>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 xml:space="preserve">HRVATSKI PRIRODOSLOVNI MUZEJ </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</si>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</sst>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10141782.41</v>
      </c>
      <c r="D2" s="7">
        <f>'PR-RAS'!E6</f>
        <v>4967762.1999999993</v>
      </c>
      <c r="E2" s="7">
        <v>0</v>
      </c>
      <c r="F2" s="7">
        <v>0</v>
      </c>
      <c r="G2" s="8">
        <f t="shared" ref="G2:G274" si="0">(B2/1000)*(C2*1+D2*2)</f>
        <v>20077.306809999998</v>
      </c>
      <c r="H2" s="8">
        <f t="shared" ref="H2:H274" si="1">ABS(C2-ROUND(C2,0))+ABS(D2-ROUND(D2,0))</f>
        <v>0.60999999940395355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4611738.8899999997</v>
      </c>
      <c r="D45" s="2">
        <f>'PR-RAS'!E49</f>
        <v>863130.91</v>
      </c>
      <c r="E45" s="2">
        <v>0</v>
      </c>
      <c r="F45" s="2">
        <v>0</v>
      </c>
      <c r="G45" s="3">
        <f t="shared" si="0"/>
        <v>278872.03123999998</v>
      </c>
      <c r="H45" s="3">
        <f t="shared" si="1"/>
        <v>0.20000000030267984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14400</v>
      </c>
      <c r="D49" s="2">
        <f>'PR-RAS'!E53</f>
        <v>44322.400000000001</v>
      </c>
      <c r="E49" s="2">
        <v>0</v>
      </c>
      <c r="F49" s="2">
        <v>0</v>
      </c>
      <c r="G49" s="3">
        <f t="shared" si="0"/>
        <v>4946.1504000000004</v>
      </c>
      <c r="H49" s="3">
        <f t="shared" si="1"/>
        <v>0.40000000000145519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3532.5</v>
      </c>
      <c r="E50" s="2">
        <v>0</v>
      </c>
      <c r="F50" s="2">
        <v>0</v>
      </c>
      <c r="G50" s="3">
        <f t="shared" si="0"/>
        <v>346.185</v>
      </c>
      <c r="H50" s="3">
        <f t="shared" si="1"/>
        <v>0.5</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14400</v>
      </c>
      <c r="D52" s="2">
        <f>'PR-RAS'!E56</f>
        <v>40789.9</v>
      </c>
      <c r="E52" s="2">
        <v>0</v>
      </c>
      <c r="F52" s="2">
        <v>0</v>
      </c>
      <c r="G52" s="3">
        <f t="shared" si="0"/>
        <v>4894.9697999999999</v>
      </c>
      <c r="H52" s="3">
        <f t="shared" si="1"/>
        <v>9.9999999998544808E-2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25760.38</v>
      </c>
      <c r="D64" s="2">
        <f>'PR-RAS'!E68</f>
        <v>818808.51</v>
      </c>
      <c r="E64" s="2">
        <v>0</v>
      </c>
      <c r="F64" s="2">
        <v>0</v>
      </c>
      <c r="G64" s="3">
        <f t="shared" si="0"/>
        <v>104792.77619999999</v>
      </c>
      <c r="H64" s="3">
        <f t="shared" si="1"/>
        <v>0.86999999999170541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25760.38</v>
      </c>
      <c r="D65" s="2">
        <f>'PR-RAS'!E69</f>
        <v>39900</v>
      </c>
      <c r="E65" s="2">
        <v>0</v>
      </c>
      <c r="F65" s="2">
        <v>0</v>
      </c>
      <c r="G65" s="3">
        <f t="shared" si="0"/>
        <v>6755.8643200000006</v>
      </c>
      <c r="H65" s="3">
        <f t="shared" si="1"/>
        <v>0.38000000000101863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778908.51</v>
      </c>
      <c r="E66" s="2">
        <v>0</v>
      </c>
      <c r="F66" s="2">
        <v>0</v>
      </c>
      <c r="G66" s="3">
        <f t="shared" si="0"/>
        <v>101258.1063</v>
      </c>
      <c r="H66" s="3">
        <f t="shared" si="1"/>
        <v>0.48999999999068677</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4571578.51</v>
      </c>
      <c r="D70" s="2">
        <f>'PR-RAS'!E74</f>
        <v>0</v>
      </c>
      <c r="E70" s="2">
        <v>0</v>
      </c>
      <c r="F70" s="2">
        <v>0</v>
      </c>
      <c r="G70" s="3">
        <f t="shared" si="0"/>
        <v>315438.91719000001</v>
      </c>
      <c r="H70" s="3">
        <f t="shared" si="1"/>
        <v>0.49000000022351742</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4571578.51</v>
      </c>
      <c r="D72" s="2">
        <f>'PR-RAS'!E76</f>
        <v>0</v>
      </c>
      <c r="E72" s="2">
        <v>0</v>
      </c>
      <c r="F72" s="2">
        <v>0</v>
      </c>
      <c r="G72" s="3">
        <f t="shared" si="0"/>
        <v>324582.07420999993</v>
      </c>
      <c r="H72" s="3">
        <f t="shared" si="1"/>
        <v>0.49000000022351742</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6202.7</v>
      </c>
      <c r="D78" s="2">
        <f>'PR-RAS'!E82</f>
        <v>5985.34</v>
      </c>
      <c r="E78" s="2">
        <v>0</v>
      </c>
      <c r="F78" s="2">
        <v>0</v>
      </c>
      <c r="G78" s="3">
        <f t="shared" si="0"/>
        <v>1399.3502600000002</v>
      </c>
      <c r="H78" s="3">
        <f t="shared" si="1"/>
        <v>0.64000000000032742</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6202.7</v>
      </c>
      <c r="D79" s="2">
        <f>'PR-RAS'!E83</f>
        <v>5985.34</v>
      </c>
      <c r="E79" s="2">
        <v>0</v>
      </c>
      <c r="F79" s="2">
        <v>0</v>
      </c>
      <c r="G79" s="3">
        <f t="shared" si="0"/>
        <v>1417.5236400000001</v>
      </c>
      <c r="H79" s="3">
        <f t="shared" si="1"/>
        <v>0.64000000000032742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0.43</v>
      </c>
      <c r="D81" s="2">
        <f>'PR-RAS'!E85</f>
        <v>0.11</v>
      </c>
      <c r="E81" s="2">
        <v>0</v>
      </c>
      <c r="F81" s="2">
        <v>0</v>
      </c>
      <c r="G81" s="3">
        <f t="shared" si="0"/>
        <v>5.2000000000000005E-2</v>
      </c>
      <c r="H81" s="3">
        <f t="shared" si="1"/>
        <v>0.54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217.27</v>
      </c>
      <c r="D83" s="2">
        <f>'PR-RAS'!E87</f>
        <v>0.23</v>
      </c>
      <c r="E83" s="2">
        <v>0</v>
      </c>
      <c r="F83" s="2">
        <v>0</v>
      </c>
      <c r="G83" s="3">
        <f t="shared" si="0"/>
        <v>17.853860000000001</v>
      </c>
      <c r="H83" s="3">
        <f t="shared" si="1"/>
        <v>0.50000000000001021</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5985</v>
      </c>
      <c r="D84" s="2">
        <f>'PR-RAS'!E88</f>
        <v>5985</v>
      </c>
      <c r="E84" s="2">
        <v>0</v>
      </c>
      <c r="F84" s="2">
        <v>0</v>
      </c>
      <c r="G84" s="3">
        <f t="shared" si="0"/>
        <v>1490.2650000000001</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33257.14</v>
      </c>
      <c r="D102" s="2">
        <f>'PR-RAS'!E106</f>
        <v>14000</v>
      </c>
      <c r="E102" s="2">
        <v>0</v>
      </c>
      <c r="F102" s="2">
        <v>0</v>
      </c>
      <c r="G102" s="3">
        <f t="shared" si="0"/>
        <v>6186.9711400000006</v>
      </c>
      <c r="H102" s="3">
        <f t="shared" si="1"/>
        <v>0.13999999999941792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33257.14</v>
      </c>
      <c r="D108" s="2">
        <f>'PR-RAS'!E112</f>
        <v>14000</v>
      </c>
      <c r="E108" s="2">
        <v>0</v>
      </c>
      <c r="F108" s="2">
        <v>0</v>
      </c>
      <c r="G108" s="3">
        <f t="shared" si="0"/>
        <v>6554.5139799999997</v>
      </c>
      <c r="H108" s="3">
        <f t="shared" si="1"/>
        <v>0.13999999999941792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33257.14</v>
      </c>
      <c r="D113" s="2">
        <f>'PR-RAS'!E117</f>
        <v>14000</v>
      </c>
      <c r="E113" s="2">
        <v>0</v>
      </c>
      <c r="F113" s="2">
        <v>0</v>
      </c>
      <c r="G113" s="3">
        <f t="shared" si="0"/>
        <v>6860.7996800000001</v>
      </c>
      <c r="H113" s="3">
        <f t="shared" si="1"/>
        <v>0.13999999999941792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344676.39</v>
      </c>
      <c r="D121" s="2">
        <f>'PR-RAS'!E125</f>
        <v>768989.65</v>
      </c>
      <c r="E121" s="2">
        <v>0</v>
      </c>
      <c r="F121" s="2">
        <v>0</v>
      </c>
      <c r="G121" s="3">
        <f t="shared" si="0"/>
        <v>225918.68279999998</v>
      </c>
      <c r="H121" s="3">
        <f t="shared" si="1"/>
        <v>0.73999999999068677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313676.39</v>
      </c>
      <c r="D122" s="2">
        <f>'PR-RAS'!E126</f>
        <v>719979.65</v>
      </c>
      <c r="E122" s="2">
        <v>0</v>
      </c>
      <c r="F122" s="2">
        <v>0</v>
      </c>
      <c r="G122" s="3">
        <f t="shared" si="0"/>
        <v>212189.91848999998</v>
      </c>
      <c r="H122" s="3">
        <f t="shared" si="1"/>
        <v>0.73999999999068677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11788.82</v>
      </c>
      <c r="D123" s="2">
        <f>'PR-RAS'!E127</f>
        <v>47961.18</v>
      </c>
      <c r="E123" s="2">
        <v>0</v>
      </c>
      <c r="F123" s="2">
        <v>0</v>
      </c>
      <c r="G123" s="3">
        <f t="shared" si="0"/>
        <v>13140.763959999998</v>
      </c>
      <c r="H123" s="3">
        <f t="shared" si="1"/>
        <v>0.36000000000058208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301887.57</v>
      </c>
      <c r="D124" s="2">
        <f>'PR-RAS'!E128</f>
        <v>672018.47</v>
      </c>
      <c r="E124" s="2">
        <v>0</v>
      </c>
      <c r="F124" s="2">
        <v>0</v>
      </c>
      <c r="G124" s="3">
        <f t="shared" si="0"/>
        <v>202448.71473000001</v>
      </c>
      <c r="H124" s="3">
        <f t="shared" si="1"/>
        <v>0.8999999999650754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31000</v>
      </c>
      <c r="D125" s="2">
        <f>'PR-RAS'!E129</f>
        <v>49010</v>
      </c>
      <c r="E125" s="2">
        <v>0</v>
      </c>
      <c r="F125" s="2">
        <v>0</v>
      </c>
      <c r="G125" s="3">
        <f t="shared" si="0"/>
        <v>15998.48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31000</v>
      </c>
      <c r="D126" s="2">
        <f>'PR-RAS'!E130</f>
        <v>2500</v>
      </c>
      <c r="E126" s="2">
        <v>0</v>
      </c>
      <c r="F126" s="2">
        <v>0</v>
      </c>
      <c r="G126" s="3">
        <f t="shared" si="0"/>
        <v>4500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46510</v>
      </c>
      <c r="E127" s="2">
        <v>0</v>
      </c>
      <c r="F127" s="2">
        <v>0</v>
      </c>
      <c r="G127" s="3">
        <f t="shared" si="0"/>
        <v>11720.52</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5145907.29</v>
      </c>
      <c r="D130" s="2">
        <f>'PR-RAS'!E134</f>
        <v>3315656.3</v>
      </c>
      <c r="E130" s="2">
        <v>0</v>
      </c>
      <c r="F130" s="2">
        <v>0</v>
      </c>
      <c r="G130" s="3">
        <f t="shared" si="0"/>
        <v>1519261.3658100001</v>
      </c>
      <c r="H130" s="3">
        <f t="shared" si="1"/>
        <v>0.58999999985098839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5145907.29</v>
      </c>
      <c r="D131" s="2">
        <f>'PR-RAS'!E135</f>
        <v>3315656.3</v>
      </c>
      <c r="E131" s="2">
        <v>0</v>
      </c>
      <c r="F131" s="2">
        <v>0</v>
      </c>
      <c r="G131" s="3">
        <f t="shared" si="0"/>
        <v>1531038.5857000002</v>
      </c>
      <c r="H131" s="3">
        <f t="shared" si="1"/>
        <v>0.58999999985098839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2561355.9</v>
      </c>
      <c r="D132" s="2">
        <f>'PR-RAS'!E136</f>
        <v>3157933.17</v>
      </c>
      <c r="E132" s="2">
        <v>0</v>
      </c>
      <c r="F132" s="2">
        <v>0</v>
      </c>
      <c r="G132" s="3">
        <f t="shared" si="0"/>
        <v>1162916.11344</v>
      </c>
      <c r="H132" s="3">
        <f t="shared" si="1"/>
        <v>0.27000000001862645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2584551.39</v>
      </c>
      <c r="D133" s="2">
        <f>'PR-RAS'!E137</f>
        <v>157723.13</v>
      </c>
      <c r="E133" s="2">
        <v>0</v>
      </c>
      <c r="F133" s="2">
        <v>0</v>
      </c>
      <c r="G133" s="3">
        <f t="shared" si="0"/>
        <v>382799.68980000005</v>
      </c>
      <c r="H133" s="3">
        <f t="shared" si="1"/>
        <v>0.52000000013504177</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2701421.5900000003</v>
      </c>
      <c r="D148" s="2">
        <f>'PR-RAS'!E152</f>
        <v>3785039.65</v>
      </c>
      <c r="E148" s="2">
        <v>0</v>
      </c>
      <c r="F148" s="2">
        <v>0</v>
      </c>
      <c r="G148" s="3">
        <f t="shared" si="0"/>
        <v>1509910.6308299999</v>
      </c>
      <c r="H148" s="3">
        <f t="shared" si="1"/>
        <v>0.75999999977648258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1910763.52</v>
      </c>
      <c r="D149" s="2">
        <f>'PR-RAS'!E153</f>
        <v>2707635.0100000002</v>
      </c>
      <c r="E149" s="2">
        <v>0</v>
      </c>
      <c r="F149" s="2">
        <v>0</v>
      </c>
      <c r="G149" s="3">
        <f t="shared" si="0"/>
        <v>1084252.96392</v>
      </c>
      <c r="H149" s="3">
        <f t="shared" si="1"/>
        <v>0.49000000022351742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1559617.56</v>
      </c>
      <c r="D150" s="2">
        <f>'PR-RAS'!E154</f>
        <v>2182540.19</v>
      </c>
      <c r="E150" s="2">
        <v>0</v>
      </c>
      <c r="F150" s="2">
        <v>0</v>
      </c>
      <c r="G150" s="3">
        <f t="shared" si="0"/>
        <v>882779.99305999989</v>
      </c>
      <c r="H150" s="3">
        <f t="shared" si="1"/>
        <v>0.62999999988824129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1559617.56</v>
      </c>
      <c r="D151" s="2">
        <f>'PR-RAS'!E155</f>
        <v>2111577.2599999998</v>
      </c>
      <c r="E151" s="2">
        <v>0</v>
      </c>
      <c r="F151" s="2">
        <v>0</v>
      </c>
      <c r="G151" s="3">
        <f t="shared" si="0"/>
        <v>867415.81200000003</v>
      </c>
      <c r="H151" s="3">
        <f t="shared" si="1"/>
        <v>0.69999999972060323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70962.929999999993</v>
      </c>
      <c r="E153" s="2">
        <v>0</v>
      </c>
      <c r="F153" s="2">
        <v>0</v>
      </c>
      <c r="G153" s="3">
        <f t="shared" si="0"/>
        <v>21572.730719999996</v>
      </c>
      <c r="H153" s="3">
        <f t="shared" si="1"/>
        <v>7.0000000006984919E-2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95405.03</v>
      </c>
      <c r="D155" s="2">
        <f>'PR-RAS'!E159</f>
        <v>167475.26</v>
      </c>
      <c r="E155" s="2">
        <v>0</v>
      </c>
      <c r="F155" s="2">
        <v>0</v>
      </c>
      <c r="G155" s="3">
        <f t="shared" si="0"/>
        <v>66274.754700000005</v>
      </c>
      <c r="H155" s="3">
        <f t="shared" si="1"/>
        <v>0.29000000000814907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255740.93</v>
      </c>
      <c r="D156" s="2">
        <f>'PR-RAS'!E160</f>
        <v>357619.56</v>
      </c>
      <c r="E156" s="2">
        <v>0</v>
      </c>
      <c r="F156" s="2">
        <v>0</v>
      </c>
      <c r="G156" s="3">
        <f t="shared" si="0"/>
        <v>150501.90775000001</v>
      </c>
      <c r="H156" s="3">
        <f t="shared" si="1"/>
        <v>0.51000000000931323</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255740.93</v>
      </c>
      <c r="D158" s="2">
        <f>'PR-RAS'!E162</f>
        <v>357619.56</v>
      </c>
      <c r="E158" s="2">
        <v>0</v>
      </c>
      <c r="F158" s="2">
        <v>0</v>
      </c>
      <c r="G158" s="3">
        <f t="shared" si="0"/>
        <v>152443.86785000001</v>
      </c>
      <c r="H158" s="3">
        <f t="shared" si="1"/>
        <v>0.51000000000931323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787481.35000000009</v>
      </c>
      <c r="D160" s="2">
        <f>'PR-RAS'!E164</f>
        <v>1069267.6099999999</v>
      </c>
      <c r="E160" s="2">
        <v>0</v>
      </c>
      <c r="F160" s="2">
        <v>0</v>
      </c>
      <c r="G160" s="3">
        <f t="shared" si="0"/>
        <v>465236.63462999999</v>
      </c>
      <c r="H160" s="3">
        <f t="shared" si="1"/>
        <v>0.74000000022351742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105533.48000000001</v>
      </c>
      <c r="D161" s="2">
        <f>'PR-RAS'!E165</f>
        <v>183349.93</v>
      </c>
      <c r="E161" s="2">
        <v>0</v>
      </c>
      <c r="F161" s="2">
        <v>0</v>
      </c>
      <c r="G161" s="3">
        <f t="shared" si="0"/>
        <v>75557.334399999992</v>
      </c>
      <c r="H161" s="3">
        <f t="shared" si="1"/>
        <v>0.5500000000174623</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47512.12</v>
      </c>
      <c r="D162" s="2">
        <f>'PR-RAS'!E166</f>
        <v>98612.01</v>
      </c>
      <c r="E162" s="2">
        <v>0</v>
      </c>
      <c r="F162" s="2">
        <v>0</v>
      </c>
      <c r="G162" s="3">
        <f t="shared" si="0"/>
        <v>39402.518539999997</v>
      </c>
      <c r="H162" s="3">
        <f t="shared" si="1"/>
        <v>0.12999999999738066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30020.42</v>
      </c>
      <c r="D163" s="2">
        <f>'PR-RAS'!E167</f>
        <v>36551.120000000003</v>
      </c>
      <c r="E163" s="2">
        <v>0</v>
      </c>
      <c r="F163" s="2">
        <v>0</v>
      </c>
      <c r="G163" s="3">
        <f t="shared" si="0"/>
        <v>16705.870920000001</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1478.44</v>
      </c>
      <c r="D164" s="2">
        <f>'PR-RAS'!E168</f>
        <v>7622.8</v>
      </c>
      <c r="E164" s="2">
        <v>0</v>
      </c>
      <c r="F164" s="2">
        <v>0</v>
      </c>
      <c r="G164" s="3">
        <f t="shared" si="0"/>
        <v>2726.0185200000001</v>
      </c>
      <c r="H164" s="3">
        <f t="shared" si="1"/>
        <v>0.63999999999987267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26522.5</v>
      </c>
      <c r="D165" s="2">
        <f>'PR-RAS'!E169</f>
        <v>40564</v>
      </c>
      <c r="E165" s="2">
        <v>0</v>
      </c>
      <c r="F165" s="2">
        <v>0</v>
      </c>
      <c r="G165" s="3">
        <f t="shared" si="0"/>
        <v>17654.682000000001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142051.10000000003</v>
      </c>
      <c r="D166" s="2">
        <f>'PR-RAS'!E170</f>
        <v>276443.37999999995</v>
      </c>
      <c r="E166" s="2">
        <v>0</v>
      </c>
      <c r="F166" s="2">
        <v>0</v>
      </c>
      <c r="G166" s="3">
        <f t="shared" si="0"/>
        <v>114664.74689999998</v>
      </c>
      <c r="H166" s="3">
        <f t="shared" si="1"/>
        <v>0.47999999998137355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11091.95</v>
      </c>
      <c r="D167" s="2">
        <f>'PR-RAS'!E171</f>
        <v>24728.37</v>
      </c>
      <c r="E167" s="2">
        <v>0</v>
      </c>
      <c r="F167" s="2">
        <v>0</v>
      </c>
      <c r="G167" s="3">
        <f t="shared" si="0"/>
        <v>10051.082540000001</v>
      </c>
      <c r="H167" s="3">
        <f t="shared" si="1"/>
        <v>0.41999999999825377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41188.129999999997</v>
      </c>
      <c r="D168" s="2">
        <f>'PR-RAS'!E172</f>
        <v>95566.28</v>
      </c>
      <c r="E168" s="2">
        <v>0</v>
      </c>
      <c r="F168" s="2">
        <v>0</v>
      </c>
      <c r="G168" s="3">
        <f t="shared" si="0"/>
        <v>38797.555230000005</v>
      </c>
      <c r="H168" s="3">
        <f t="shared" si="1"/>
        <v>0.4099999999962165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81746.320000000007</v>
      </c>
      <c r="D169" s="2">
        <f>'PR-RAS'!E173</f>
        <v>105859.31</v>
      </c>
      <c r="E169" s="2">
        <v>0</v>
      </c>
      <c r="F169" s="2">
        <v>0</v>
      </c>
      <c r="G169" s="3">
        <f t="shared" si="0"/>
        <v>49302.109920000003</v>
      </c>
      <c r="H169" s="3">
        <f t="shared" si="1"/>
        <v>0.63000000000465661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6201.24</v>
      </c>
      <c r="D170" s="2">
        <f>'PR-RAS'!E174</f>
        <v>5656.27</v>
      </c>
      <c r="E170" s="2">
        <v>0</v>
      </c>
      <c r="F170" s="2">
        <v>0</v>
      </c>
      <c r="G170" s="3">
        <f t="shared" si="0"/>
        <v>2959.8288200000002</v>
      </c>
      <c r="H170" s="3">
        <f t="shared" si="1"/>
        <v>0.51000000000021828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1280.98</v>
      </c>
      <c r="D171" s="2">
        <f>'PR-RAS'!E175</f>
        <v>40314.97</v>
      </c>
      <c r="E171" s="2">
        <v>0</v>
      </c>
      <c r="F171" s="2">
        <v>0</v>
      </c>
      <c r="G171" s="3">
        <f t="shared" si="0"/>
        <v>13924.856400000001</v>
      </c>
      <c r="H171" s="3">
        <f t="shared" si="1"/>
        <v>4.9999999998817657E-2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542.48</v>
      </c>
      <c r="D173" s="2">
        <f>'PR-RAS'!E177</f>
        <v>4318.18</v>
      </c>
      <c r="E173" s="2">
        <v>0</v>
      </c>
      <c r="F173" s="2">
        <v>0</v>
      </c>
      <c r="G173" s="3">
        <f t="shared" si="0"/>
        <v>1578.7604799999999</v>
      </c>
      <c r="H173" s="3">
        <f t="shared" si="1"/>
        <v>0.66000000000030923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477479.72</v>
      </c>
      <c r="D174" s="2">
        <f>'PR-RAS'!E178</f>
        <v>525161.09</v>
      </c>
      <c r="E174" s="2">
        <v>0</v>
      </c>
      <c r="F174" s="2">
        <v>0</v>
      </c>
      <c r="G174" s="3">
        <f t="shared" si="0"/>
        <v>264309.72869999998</v>
      </c>
      <c r="H174" s="3">
        <f t="shared" si="1"/>
        <v>0.36999999999534339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11337.8</v>
      </c>
      <c r="D175" s="2">
        <f>'PR-RAS'!E179</f>
        <v>10259.74</v>
      </c>
      <c r="E175" s="2">
        <v>0</v>
      </c>
      <c r="F175" s="2">
        <v>0</v>
      </c>
      <c r="G175" s="3">
        <f t="shared" si="0"/>
        <v>5543.1667199999993</v>
      </c>
      <c r="H175" s="3">
        <f t="shared" si="1"/>
        <v>0.46000000000094587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17876.3</v>
      </c>
      <c r="D176" s="2">
        <f>'PR-RAS'!E180</f>
        <v>72810.929999999993</v>
      </c>
      <c r="E176" s="2">
        <v>0</v>
      </c>
      <c r="F176" s="2">
        <v>0</v>
      </c>
      <c r="G176" s="3">
        <f t="shared" si="0"/>
        <v>28612.177999999993</v>
      </c>
      <c r="H176" s="3">
        <f t="shared" si="1"/>
        <v>0.37000000000625732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7216.65</v>
      </c>
      <c r="D177" s="2">
        <f>'PR-RAS'!E181</f>
        <v>1757</v>
      </c>
      <c r="E177" s="2">
        <v>0</v>
      </c>
      <c r="F177" s="2">
        <v>0</v>
      </c>
      <c r="G177" s="3">
        <f t="shared" si="0"/>
        <v>1888.5943999999997</v>
      </c>
      <c r="H177" s="3">
        <f t="shared" si="1"/>
        <v>0.3500000000003638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9785.7900000000009</v>
      </c>
      <c r="D178" s="2">
        <f>'PR-RAS'!E182</f>
        <v>11634.25</v>
      </c>
      <c r="E178" s="2">
        <v>0</v>
      </c>
      <c r="F178" s="2">
        <v>0</v>
      </c>
      <c r="G178" s="3">
        <f t="shared" si="0"/>
        <v>5850.6093300000002</v>
      </c>
      <c r="H178" s="3">
        <f t="shared" si="1"/>
        <v>0.45999999999912689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5471.3</v>
      </c>
      <c r="D179" s="2">
        <f>'PR-RAS'!E183</f>
        <v>10766.28</v>
      </c>
      <c r="E179" s="2">
        <v>0</v>
      </c>
      <c r="F179" s="2">
        <v>0</v>
      </c>
      <c r="G179" s="3">
        <f t="shared" si="0"/>
        <v>4806.6870799999997</v>
      </c>
      <c r="H179" s="3">
        <f t="shared" si="1"/>
        <v>0.58000000000083674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225</v>
      </c>
      <c r="D180" s="2">
        <f>'PR-RAS'!E184</f>
        <v>11027</v>
      </c>
      <c r="E180" s="2">
        <v>0</v>
      </c>
      <c r="F180" s="2">
        <v>0</v>
      </c>
      <c r="G180" s="3">
        <f t="shared" si="0"/>
        <v>3987.9409999999998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110948.8</v>
      </c>
      <c r="D181" s="2">
        <f>'PR-RAS'!E185</f>
        <v>97829.84</v>
      </c>
      <c r="E181" s="2">
        <v>0</v>
      </c>
      <c r="F181" s="2">
        <v>0</v>
      </c>
      <c r="G181" s="3">
        <f t="shared" si="0"/>
        <v>55189.526399999995</v>
      </c>
      <c r="H181" s="3">
        <f t="shared" si="1"/>
        <v>0.36000000000058208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19741.02</v>
      </c>
      <c r="D182" s="2">
        <f>'PR-RAS'!E186</f>
        <v>18518.41</v>
      </c>
      <c r="E182" s="2">
        <v>0</v>
      </c>
      <c r="F182" s="2">
        <v>0</v>
      </c>
      <c r="G182" s="3">
        <f t="shared" si="0"/>
        <v>10276.78904</v>
      </c>
      <c r="H182" s="3">
        <f t="shared" si="1"/>
        <v>0.43000000000029104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294877.06</v>
      </c>
      <c r="D183" s="2">
        <f>'PR-RAS'!E187</f>
        <v>290557.64</v>
      </c>
      <c r="E183" s="2">
        <v>0</v>
      </c>
      <c r="F183" s="2">
        <v>0</v>
      </c>
      <c r="G183" s="3">
        <f t="shared" si="0"/>
        <v>159430.60588000002</v>
      </c>
      <c r="H183" s="3">
        <f t="shared" si="1"/>
        <v>0.41999999998370185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1779</v>
      </c>
      <c r="D184" s="2">
        <f>'PR-RAS'!E188</f>
        <v>3834.67</v>
      </c>
      <c r="E184" s="2">
        <v>0</v>
      </c>
      <c r="F184" s="2">
        <v>0</v>
      </c>
      <c r="G184" s="3">
        <f t="shared" si="0"/>
        <v>1729.0462199999999</v>
      </c>
      <c r="H184" s="3">
        <f t="shared" si="1"/>
        <v>0.32999999999992724</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60638.05</v>
      </c>
      <c r="D190" s="2">
        <f>'PR-RAS'!E194</f>
        <v>80478.539999999979</v>
      </c>
      <c r="E190" s="2">
        <v>0</v>
      </c>
      <c r="F190" s="2">
        <v>0</v>
      </c>
      <c r="G190" s="3">
        <f t="shared" si="0"/>
        <v>41881.479569999989</v>
      </c>
      <c r="H190" s="3">
        <f t="shared" si="1"/>
        <v>0.51000000002386514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982.49</v>
      </c>
      <c r="D191" s="2">
        <f>'PR-RAS'!E195</f>
        <v>2049.2399999999998</v>
      </c>
      <c r="E191" s="2">
        <v>0</v>
      </c>
      <c r="F191" s="2">
        <v>0</v>
      </c>
      <c r="G191" s="3">
        <f t="shared" si="0"/>
        <v>965.38429999999994</v>
      </c>
      <c r="H191" s="3">
        <f t="shared" si="1"/>
        <v>0.72999999999979082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14564.97</v>
      </c>
      <c r="D192" s="2">
        <f>'PR-RAS'!E196</f>
        <v>18649.89</v>
      </c>
      <c r="E192" s="2">
        <v>0</v>
      </c>
      <c r="F192" s="2">
        <v>0</v>
      </c>
      <c r="G192" s="3">
        <f t="shared" si="0"/>
        <v>9906.1672500000004</v>
      </c>
      <c r="H192" s="3">
        <f t="shared" si="1"/>
        <v>0.14000000000123691</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31771.82</v>
      </c>
      <c r="D193" s="2">
        <f>'PR-RAS'!E197</f>
        <v>49436.99</v>
      </c>
      <c r="E193" s="2">
        <v>0</v>
      </c>
      <c r="F193" s="2">
        <v>0</v>
      </c>
      <c r="G193" s="3">
        <f t="shared" si="0"/>
        <v>25083.993599999998</v>
      </c>
      <c r="H193" s="3">
        <f t="shared" si="1"/>
        <v>0.19000000000232831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802.58</v>
      </c>
      <c r="D194" s="2">
        <f>'PR-RAS'!E198</f>
        <v>1081.01</v>
      </c>
      <c r="E194" s="2">
        <v>0</v>
      </c>
      <c r="F194" s="2">
        <v>0</v>
      </c>
      <c r="G194" s="3">
        <f t="shared" si="0"/>
        <v>572.16779999999994</v>
      </c>
      <c r="H194" s="3">
        <f t="shared" si="1"/>
        <v>0.42999999999994998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7356.32</v>
      </c>
      <c r="D195" s="2">
        <f>'PR-RAS'!E199</f>
        <v>4241.62</v>
      </c>
      <c r="E195" s="2">
        <v>0</v>
      </c>
      <c r="F195" s="2">
        <v>0</v>
      </c>
      <c r="G195" s="3">
        <f t="shared" si="0"/>
        <v>3072.87464</v>
      </c>
      <c r="H195" s="3">
        <f t="shared" si="1"/>
        <v>0.6999999999998181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5159.87</v>
      </c>
      <c r="D197" s="2">
        <f>'PR-RAS'!E201</f>
        <v>5019.79</v>
      </c>
      <c r="E197" s="2">
        <v>0</v>
      </c>
      <c r="F197" s="2">
        <v>0</v>
      </c>
      <c r="G197" s="3">
        <f t="shared" si="0"/>
        <v>2979.0922</v>
      </c>
      <c r="H197" s="3">
        <f t="shared" si="1"/>
        <v>0.34000000000014552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3176.7200000000003</v>
      </c>
      <c r="D198" s="2">
        <f>'PR-RAS'!E202</f>
        <v>8137.03</v>
      </c>
      <c r="E198" s="2">
        <v>0</v>
      </c>
      <c r="F198" s="2">
        <v>0</v>
      </c>
      <c r="G198" s="3">
        <f t="shared" si="0"/>
        <v>3831.80366</v>
      </c>
      <c r="H198" s="3">
        <f t="shared" si="1"/>
        <v>0.30999999999949068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3176.7200000000003</v>
      </c>
      <c r="D212" s="2">
        <f>'PR-RAS'!E216</f>
        <v>8137.03</v>
      </c>
      <c r="E212" s="2">
        <v>0</v>
      </c>
      <c r="F212" s="2">
        <v>0</v>
      </c>
      <c r="G212" s="3">
        <f t="shared" si="0"/>
        <v>4104.1145799999995</v>
      </c>
      <c r="H212" s="3">
        <f t="shared" si="1"/>
        <v>0.30999999999949068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3069.67</v>
      </c>
      <c r="D213" s="2">
        <f>'PR-RAS'!E217</f>
        <v>7922.42</v>
      </c>
      <c r="E213" s="2">
        <v>0</v>
      </c>
      <c r="F213" s="2">
        <v>0</v>
      </c>
      <c r="G213" s="3">
        <f t="shared" si="0"/>
        <v>4009.8761200000004</v>
      </c>
      <c r="H213" s="3">
        <f t="shared" si="1"/>
        <v>0.75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102.23</v>
      </c>
      <c r="D214" s="2">
        <f>'PR-RAS'!E218</f>
        <v>213.9</v>
      </c>
      <c r="E214" s="2">
        <v>0</v>
      </c>
      <c r="F214" s="2">
        <v>0</v>
      </c>
      <c r="G214" s="3">
        <f t="shared" si="0"/>
        <v>112.89639</v>
      </c>
      <c r="H214" s="3">
        <f t="shared" si="1"/>
        <v>0.32999999999999829</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4.82</v>
      </c>
      <c r="D215" s="2">
        <f>'PR-RAS'!E219</f>
        <v>0.71</v>
      </c>
      <c r="E215" s="2">
        <v>0</v>
      </c>
      <c r="F215" s="2">
        <v>0</v>
      </c>
      <c r="G215" s="3">
        <f t="shared" si="0"/>
        <v>1.3353600000000001</v>
      </c>
      <c r="H215" s="3">
        <f t="shared" si="1"/>
        <v>0.46999999999999975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2701421.5900000003</v>
      </c>
      <c r="D295" s="2">
        <f>'PR-RAS'!E299</f>
        <v>3785039.65</v>
      </c>
      <c r="E295" s="2">
        <v>0</v>
      </c>
      <c r="F295" s="2">
        <v>0</v>
      </c>
      <c r="G295" s="3">
        <f t="shared" si="12"/>
        <v>3019821.2616599998</v>
      </c>
      <c r="H295" s="3">
        <f t="shared" si="13"/>
        <v>0.75999999977648258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7440360.8200000003</v>
      </c>
      <c r="D296" s="2">
        <f>'PR-RAS'!E300</f>
        <v>1182722.5499999993</v>
      </c>
      <c r="E296" s="2">
        <v>0</v>
      </c>
      <c r="F296" s="2">
        <v>0</v>
      </c>
      <c r="G296" s="3">
        <f t="shared" si="12"/>
        <v>2892712.7463999991</v>
      </c>
      <c r="H296" s="3">
        <f t="shared" si="13"/>
        <v>0.63000000035390258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5327379.8899999997</v>
      </c>
      <c r="D298" s="2">
        <f>'PR-RAS'!E302</f>
        <v>5613085.8399999999</v>
      </c>
      <c r="E298" s="2">
        <v>0</v>
      </c>
      <c r="F298" s="2">
        <v>0</v>
      </c>
      <c r="G298" s="3">
        <f t="shared" si="12"/>
        <v>4916404.8162899995</v>
      </c>
      <c r="H298" s="3">
        <f t="shared" si="13"/>
        <v>0.27000000048428774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13583.56</v>
      </c>
      <c r="D300" s="2">
        <f>'PR-RAS'!E304</f>
        <v>25718.11</v>
      </c>
      <c r="E300" s="2">
        <v>0</v>
      </c>
      <c r="F300" s="2">
        <v>0</v>
      </c>
      <c r="G300" s="3">
        <f t="shared" si="12"/>
        <v>19440.914219999999</v>
      </c>
      <c r="H300" s="3">
        <f t="shared" si="13"/>
        <v>0.55000000000109139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1156</v>
      </c>
      <c r="E303" s="2">
        <v>0</v>
      </c>
      <c r="F303" s="2">
        <v>0</v>
      </c>
      <c r="G303" s="3">
        <f t="shared" si="12"/>
        <v>698.22399999999993</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1156</v>
      </c>
      <c r="E316" s="2">
        <v>0</v>
      </c>
      <c r="F316" s="2">
        <v>0</v>
      </c>
      <c r="G316" s="3">
        <f t="shared" si="12"/>
        <v>728.28</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1156</v>
      </c>
      <c r="E331" s="2">
        <v>0</v>
      </c>
      <c r="F331" s="2">
        <v>0</v>
      </c>
      <c r="G331" s="3">
        <f t="shared" si="12"/>
        <v>762.96</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1156</v>
      </c>
      <c r="E332" s="2">
        <v>0</v>
      </c>
      <c r="F332" s="2">
        <v>0</v>
      </c>
      <c r="G332" s="3">
        <f t="shared" si="12"/>
        <v>765.27200000000005</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3776699.8499999996</v>
      </c>
      <c r="D355" s="2">
        <f>'PR-RAS'!E360</f>
        <v>325414.21000000002</v>
      </c>
      <c r="E355" s="2">
        <v>0</v>
      </c>
      <c r="F355" s="2">
        <v>0</v>
      </c>
      <c r="G355" s="3">
        <f t="shared" si="12"/>
        <v>1567345.0075799997</v>
      </c>
      <c r="H355" s="3">
        <f t="shared" si="13"/>
        <v>0.36000000039348379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107754.82</v>
      </c>
      <c r="D368" s="2">
        <f>'PR-RAS'!E373</f>
        <v>273149.21000000002</v>
      </c>
      <c r="E368" s="2">
        <v>0</v>
      </c>
      <c r="F368" s="2">
        <v>0</v>
      </c>
      <c r="G368" s="3">
        <f t="shared" si="12"/>
        <v>240037.53907999999</v>
      </c>
      <c r="H368" s="3">
        <f t="shared" si="13"/>
        <v>0.39000000001396984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75554.38</v>
      </c>
      <c r="D374" s="2">
        <f>'PR-RAS'!E379</f>
        <v>153423.23000000001</v>
      </c>
      <c r="E374" s="2">
        <v>0</v>
      </c>
      <c r="F374" s="2">
        <v>0</v>
      </c>
      <c r="G374" s="3">
        <f t="shared" si="12"/>
        <v>142635.51332</v>
      </c>
      <c r="H374" s="3">
        <f t="shared" si="13"/>
        <v>0.61000000001513399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7522.04</v>
      </c>
      <c r="D375" s="2">
        <f>'PR-RAS'!E380</f>
        <v>118412.91</v>
      </c>
      <c r="E375" s="2">
        <v>0</v>
      </c>
      <c r="F375" s="2">
        <v>0</v>
      </c>
      <c r="G375" s="3">
        <f t="shared" si="12"/>
        <v>91386.09964</v>
      </c>
      <c r="H375" s="3">
        <f t="shared" si="13"/>
        <v>0.12999999999647116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5347.98</v>
      </c>
      <c r="D377" s="2">
        <f>'PR-RAS'!E382</f>
        <v>6476.95</v>
      </c>
      <c r="E377" s="2">
        <v>0</v>
      </c>
      <c r="F377" s="2">
        <v>0</v>
      </c>
      <c r="G377" s="3">
        <f t="shared" si="12"/>
        <v>6881.506879999999</v>
      </c>
      <c r="H377" s="3">
        <f t="shared" si="13"/>
        <v>7.0000000000618456E-2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59758.23</v>
      </c>
      <c r="D378" s="2">
        <f>'PR-RAS'!E383</f>
        <v>0</v>
      </c>
      <c r="E378" s="2">
        <v>0</v>
      </c>
      <c r="F378" s="2">
        <v>0</v>
      </c>
      <c r="G378" s="3">
        <f t="shared" si="12"/>
        <v>22528.852710000003</v>
      </c>
      <c r="H378" s="3">
        <f t="shared" si="13"/>
        <v>0.23000000000320142</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8448.0300000000007</v>
      </c>
      <c r="E379" s="2">
        <v>0</v>
      </c>
      <c r="F379" s="2">
        <v>0</v>
      </c>
      <c r="G379" s="3">
        <f t="shared" si="12"/>
        <v>6386.7106800000001</v>
      </c>
      <c r="H379" s="3">
        <f t="shared" si="13"/>
        <v>3.0000000000654836E-2</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2926.13</v>
      </c>
      <c r="D381" s="2">
        <f>'PR-RAS'!E386</f>
        <v>20085.34</v>
      </c>
      <c r="E381" s="2">
        <v>0</v>
      </c>
      <c r="F381" s="2">
        <v>0</v>
      </c>
      <c r="G381" s="3">
        <f t="shared" si="12"/>
        <v>16376.7878</v>
      </c>
      <c r="H381" s="3">
        <f t="shared" si="13"/>
        <v>0.47000000000025466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30983.59</v>
      </c>
      <c r="E383" s="2">
        <v>0</v>
      </c>
      <c r="F383" s="2">
        <v>0</v>
      </c>
      <c r="G383" s="3">
        <f t="shared" si="12"/>
        <v>23671.462760000002</v>
      </c>
      <c r="H383" s="3">
        <f t="shared" si="13"/>
        <v>0.40999999999985448</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30983.59</v>
      </c>
      <c r="E384" s="2">
        <v>0</v>
      </c>
      <c r="F384" s="2">
        <v>0</v>
      </c>
      <c r="G384" s="3">
        <f t="shared" si="12"/>
        <v>23733.429940000002</v>
      </c>
      <c r="H384" s="3">
        <f t="shared" si="13"/>
        <v>0.40999999999985448</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18075.439999999999</v>
      </c>
      <c r="D388" s="2">
        <f>'PR-RAS'!E393</f>
        <v>47469.89</v>
      </c>
      <c r="E388" s="2">
        <v>0</v>
      </c>
      <c r="F388" s="2">
        <v>0</v>
      </c>
      <c r="G388" s="3">
        <f t="shared" si="12"/>
        <v>43736.890140000003</v>
      </c>
      <c r="H388" s="3">
        <f t="shared" si="13"/>
        <v>0.5499999999992724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905</v>
      </c>
      <c r="D389" s="2">
        <f>'PR-RAS'!E394</f>
        <v>959.89</v>
      </c>
      <c r="E389" s="2">
        <v>0</v>
      </c>
      <c r="F389" s="2">
        <v>0</v>
      </c>
      <c r="G389" s="3">
        <f t="shared" si="12"/>
        <v>1096.0146399999999</v>
      </c>
      <c r="H389" s="3">
        <f t="shared" si="13"/>
        <v>0.11000000000001364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9204.33</v>
      </c>
      <c r="D390" s="2">
        <f>'PR-RAS'!E395</f>
        <v>0</v>
      </c>
      <c r="E390" s="2">
        <v>0</v>
      </c>
      <c r="F390" s="2">
        <v>0</v>
      </c>
      <c r="G390" s="3">
        <f t="shared" si="12"/>
        <v>3580.4843700000001</v>
      </c>
      <c r="H390" s="3">
        <f t="shared" si="13"/>
        <v>0.32999999999992724</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7966.11</v>
      </c>
      <c r="D391" s="2">
        <f>'PR-RAS'!E396</f>
        <v>0</v>
      </c>
      <c r="E391" s="2">
        <v>0</v>
      </c>
      <c r="F391" s="2">
        <v>0</v>
      </c>
      <c r="G391" s="3">
        <f t="shared" si="12"/>
        <v>3106.7829000000002</v>
      </c>
      <c r="H391" s="3">
        <f t="shared" si="13"/>
        <v>0.10999999999967258</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46510</v>
      </c>
      <c r="E392" s="2">
        <v>0</v>
      </c>
      <c r="F392" s="2">
        <v>0</v>
      </c>
      <c r="G392" s="3">
        <f t="shared" si="12"/>
        <v>36370.82</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14125</v>
      </c>
      <c r="D396" s="2">
        <f>'PR-RAS'!E401</f>
        <v>41272.5</v>
      </c>
      <c r="E396" s="2">
        <v>0</v>
      </c>
      <c r="F396" s="2">
        <v>0</v>
      </c>
      <c r="G396" s="3">
        <f t="shared" si="12"/>
        <v>38184.65</v>
      </c>
      <c r="H396" s="3">
        <f t="shared" si="13"/>
        <v>0.5</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14125</v>
      </c>
      <c r="D398" s="2">
        <f>'PR-RAS'!E403</f>
        <v>41272.5</v>
      </c>
      <c r="E398" s="2">
        <v>0</v>
      </c>
      <c r="F398" s="2">
        <v>0</v>
      </c>
      <c r="G398" s="3">
        <f t="shared" si="12"/>
        <v>38377.990000000005</v>
      </c>
      <c r="H398" s="3">
        <f t="shared" si="13"/>
        <v>0.5</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3668945.03</v>
      </c>
      <c r="D407" s="2">
        <f>'PR-RAS'!E412</f>
        <v>52265</v>
      </c>
      <c r="E407" s="2">
        <v>0</v>
      </c>
      <c r="F407" s="2">
        <v>0</v>
      </c>
      <c r="G407" s="3">
        <f t="shared" si="12"/>
        <v>1532030.8621799999</v>
      </c>
      <c r="H407" s="3">
        <f t="shared" si="13"/>
        <v>2.9999999795109034E-2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3668945.03</v>
      </c>
      <c r="D408" s="2">
        <f>'PR-RAS'!E413</f>
        <v>52265</v>
      </c>
      <c r="E408" s="2">
        <v>0</v>
      </c>
      <c r="F408" s="2">
        <v>0</v>
      </c>
      <c r="G408" s="3">
        <f t="shared" si="12"/>
        <v>1535804.3372099998</v>
      </c>
      <c r="H408" s="3">
        <f t="shared" si="13"/>
        <v>2.9999999795109034E-2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3776699.8499999996</v>
      </c>
      <c r="D413" s="2">
        <f>'PR-RAS'!E418</f>
        <v>324258.21000000002</v>
      </c>
      <c r="E413" s="2">
        <v>0</v>
      </c>
      <c r="F413" s="2">
        <v>0</v>
      </c>
      <c r="G413" s="3">
        <f t="shared" si="12"/>
        <v>1823189.1032399996</v>
      </c>
      <c r="H413" s="3">
        <f t="shared" si="13"/>
        <v>0.36000000039348379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8722617.0199999996</v>
      </c>
      <c r="D415" s="2">
        <f>'PR-RAS'!E420</f>
        <v>5343186.97</v>
      </c>
      <c r="E415" s="2">
        <v>0</v>
      </c>
      <c r="F415" s="2">
        <v>0</v>
      </c>
      <c r="G415" s="3">
        <f t="shared" si="12"/>
        <v>8035322.2574399998</v>
      </c>
      <c r="H415" s="3">
        <f t="shared" si="13"/>
        <v>4.9999999813735485E-2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10141782.41</v>
      </c>
      <c r="D417" s="2">
        <f>'PR-RAS'!E422</f>
        <v>4968918.1999999993</v>
      </c>
      <c r="E417" s="2">
        <v>0</v>
      </c>
      <c r="F417" s="2">
        <v>0</v>
      </c>
      <c r="G417" s="3">
        <f t="shared" si="12"/>
        <v>8353121.4249599995</v>
      </c>
      <c r="H417" s="3">
        <f t="shared" si="13"/>
        <v>0.60999999940395355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6478121.4399999995</v>
      </c>
      <c r="D418" s="2">
        <f>'PR-RAS'!E423</f>
        <v>4110453.86</v>
      </c>
      <c r="E418" s="2">
        <v>0</v>
      </c>
      <c r="F418" s="2">
        <v>0</v>
      </c>
      <c r="G418" s="3">
        <f t="shared" si="12"/>
        <v>6129495.1597199999</v>
      </c>
      <c r="H418" s="3">
        <f t="shared" si="13"/>
        <v>0.57999999960884452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3663660.9700000007</v>
      </c>
      <c r="D419" s="2">
        <f>'PR-RAS'!E424</f>
        <v>858464.33999999939</v>
      </c>
      <c r="E419" s="2">
        <v>0</v>
      </c>
      <c r="F419" s="2">
        <v>0</v>
      </c>
      <c r="G419" s="3">
        <f t="shared" si="12"/>
        <v>2249086.4736999995</v>
      </c>
      <c r="H419" s="3">
        <f t="shared" si="13"/>
        <v>0.36999999871477485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269898.87000000011</v>
      </c>
      <c r="E421" s="2">
        <v>0</v>
      </c>
      <c r="F421" s="2">
        <v>0</v>
      </c>
      <c r="G421" s="3">
        <f t="shared" si="12"/>
        <v>226715.05080000008</v>
      </c>
      <c r="H421" s="3">
        <f t="shared" si="13"/>
        <v>0.12999999988824129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3395237.13</v>
      </c>
      <c r="D422" s="2">
        <f>'PR-RAS'!E427</f>
        <v>0</v>
      </c>
      <c r="E422" s="2">
        <v>0</v>
      </c>
      <c r="F422" s="2">
        <v>0</v>
      </c>
      <c r="G422" s="3">
        <f t="shared" si="12"/>
        <v>1429394.83173</v>
      </c>
      <c r="H422" s="3">
        <f t="shared" si="13"/>
        <v>0.12999999988824129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13583.56</v>
      </c>
      <c r="D423" s="2">
        <f>'PR-RAS'!E428</f>
        <v>25718.11</v>
      </c>
      <c r="E423" s="2">
        <v>0</v>
      </c>
      <c r="F423" s="2">
        <v>0</v>
      </c>
      <c r="G423" s="3">
        <f t="shared" si="12"/>
        <v>27438.347159999998</v>
      </c>
      <c r="H423" s="3">
        <f t="shared" si="13"/>
        <v>0.55000000000109139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11306.42</v>
      </c>
      <c r="D636" s="2">
        <f>'PR-RAS'!E642</f>
        <v>0</v>
      </c>
      <c r="E636" s="2">
        <v>0</v>
      </c>
      <c r="F636" s="2">
        <v>0</v>
      </c>
      <c r="G636" s="3">
        <f t="shared" si="14"/>
        <v>7179.5767000000005</v>
      </c>
      <c r="H636" s="3">
        <f t="shared" si="15"/>
        <v>0.42000000000007276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10141782.41</v>
      </c>
      <c r="D637" s="2">
        <f>'PR-RAS'!E643</f>
        <v>4968918.1999999993</v>
      </c>
      <c r="E637" s="2">
        <v>0</v>
      </c>
      <c r="F637" s="2">
        <v>0</v>
      </c>
      <c r="G637" s="3">
        <f t="shared" si="14"/>
        <v>12770637.563159999</v>
      </c>
      <c r="H637" s="3">
        <f t="shared" si="15"/>
        <v>0.60999999940395355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6478121.4399999995</v>
      </c>
      <c r="D638" s="2">
        <f>'PR-RAS'!E644</f>
        <v>4110453.86</v>
      </c>
      <c r="E638" s="2">
        <v>0</v>
      </c>
      <c r="F638" s="2">
        <v>0</v>
      </c>
      <c r="G638" s="3">
        <f t="shared" si="14"/>
        <v>9363281.5749200005</v>
      </c>
      <c r="H638" s="3">
        <f t="shared" si="15"/>
        <v>0.57999999960884452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3663660.9700000007</v>
      </c>
      <c r="D639" s="2">
        <f>'PR-RAS'!E645</f>
        <v>858464.33999999939</v>
      </c>
      <c r="E639" s="2">
        <v>0</v>
      </c>
      <c r="F639" s="2">
        <v>0</v>
      </c>
      <c r="G639" s="3">
        <f t="shared" si="14"/>
        <v>3432816.1966999997</v>
      </c>
      <c r="H639" s="3">
        <f t="shared" si="15"/>
        <v>0.36999999871477485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269898.87000000011</v>
      </c>
      <c r="E641" s="2">
        <v>0</v>
      </c>
      <c r="F641" s="2">
        <v>0</v>
      </c>
      <c r="G641" s="3">
        <f t="shared" si="14"/>
        <v>345470.55360000016</v>
      </c>
      <c r="H641" s="3">
        <f t="shared" si="15"/>
        <v>0.12999999988824129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3406543.55</v>
      </c>
      <c r="D642" s="2">
        <f>'PR-RAS'!E648</f>
        <v>0</v>
      </c>
      <c r="E642" s="2">
        <v>0</v>
      </c>
      <c r="F642" s="2">
        <v>0</v>
      </c>
      <c r="G642" s="3">
        <f t="shared" si="14"/>
        <v>2183594.41555</v>
      </c>
      <c r="H642" s="3">
        <f t="shared" si="15"/>
        <v>0.45000000018626451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257117.42000000086</v>
      </c>
      <c r="D643" s="2">
        <f>'PR-RAS'!E649</f>
        <v>1128363.2099999995</v>
      </c>
      <c r="E643" s="2">
        <v>0</v>
      </c>
      <c r="F643" s="2">
        <v>0</v>
      </c>
      <c r="G643" s="3">
        <f t="shared" si="14"/>
        <v>1613887.7452799999</v>
      </c>
      <c r="H643" s="3">
        <f t="shared" si="15"/>
        <v>0.63000000035390258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136537.22</v>
      </c>
      <c r="D646" s="2">
        <f>'PR-RAS'!E653</f>
        <v>1323848.93</v>
      </c>
      <c r="E646" s="2">
        <v>0</v>
      </c>
      <c r="F646" s="2">
        <v>0</v>
      </c>
      <c r="G646" s="3">
        <f t="shared" si="14"/>
        <v>1795831.6266000001</v>
      </c>
      <c r="H646" s="3">
        <f t="shared" si="15"/>
        <v>0.29000000006635673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11256046.49</v>
      </c>
      <c r="D647" s="2">
        <f>'PR-RAS'!E654</f>
        <v>5581747.0999999996</v>
      </c>
      <c r="E647" s="2">
        <v>0</v>
      </c>
      <c r="F647" s="2">
        <v>0</v>
      </c>
      <c r="G647" s="3">
        <f t="shared" si="14"/>
        <v>14483023.285739999</v>
      </c>
      <c r="H647" s="3">
        <f t="shared" si="15"/>
        <v>0.58999999985098839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10068734.779999999</v>
      </c>
      <c r="D648" s="2">
        <f>'PR-RAS'!E655</f>
        <v>5416169.4800000004</v>
      </c>
      <c r="E648" s="2">
        <v>0</v>
      </c>
      <c r="F648" s="2">
        <v>0</v>
      </c>
      <c r="G648" s="3">
        <f t="shared" si="14"/>
        <v>13522994.709780002</v>
      </c>
      <c r="H648" s="3">
        <f t="shared" si="15"/>
        <v>0.70000000111758709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1323848.9300000016</v>
      </c>
      <c r="D649" s="2">
        <f>'PR-RAS'!E656</f>
        <v>1489426.5499999989</v>
      </c>
      <c r="E649" s="2">
        <v>0</v>
      </c>
      <c r="F649" s="2">
        <v>0</v>
      </c>
      <c r="G649" s="3">
        <f t="shared" si="14"/>
        <v>2788150.9154399997</v>
      </c>
      <c r="H649" s="3">
        <f t="shared" si="15"/>
        <v>0.51999999955296516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55</v>
      </c>
      <c r="D651" s="2">
        <f>'PR-RAS'!E658</f>
        <v>63</v>
      </c>
      <c r="E651" s="2">
        <v>0</v>
      </c>
      <c r="F651" s="2">
        <v>0</v>
      </c>
      <c r="G651" s="3">
        <f t="shared" si="14"/>
        <v>117.65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55</v>
      </c>
      <c r="D653" s="2">
        <f>'PR-RAS'!E660</f>
        <v>63</v>
      </c>
      <c r="E653" s="2">
        <v>0</v>
      </c>
      <c r="F653" s="2">
        <v>0</v>
      </c>
      <c r="G653" s="3">
        <f t="shared" si="14"/>
        <v>118.012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25760.38</v>
      </c>
      <c r="D676" s="2">
        <f>'PR-RAS'!E683</f>
        <v>39900</v>
      </c>
      <c r="E676" s="2">
        <v>0</v>
      </c>
      <c r="F676" s="2">
        <v>0</v>
      </c>
      <c r="G676" s="3">
        <f t="shared" si="14"/>
        <v>71253.256500000003</v>
      </c>
      <c r="H676" s="3">
        <f t="shared" si="15"/>
        <v>0.38000000000101863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778908.51</v>
      </c>
      <c r="E679" s="2">
        <v>0</v>
      </c>
      <c r="F679" s="2">
        <v>0</v>
      </c>
      <c r="G679" s="3">
        <f t="shared" si="14"/>
        <v>1056199.9395600001</v>
      </c>
      <c r="H679" s="3">
        <f t="shared" si="15"/>
        <v>0.48999999999068677</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4571578.51</v>
      </c>
      <c r="D699" s="2">
        <f>'PR-RAS'!E706</f>
        <v>0</v>
      </c>
      <c r="E699" s="2">
        <v>0</v>
      </c>
      <c r="F699" s="2">
        <v>0</v>
      </c>
      <c r="G699" s="3">
        <f t="shared" si="14"/>
        <v>3190961.7999799997</v>
      </c>
      <c r="H699" s="3">
        <f t="shared" si="15"/>
        <v>0.49000000022351742</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2498</v>
      </c>
      <c r="D717" s="2">
        <f>'PR-RAS'!E724</f>
        <v>0</v>
      </c>
      <c r="E717" s="2">
        <v>0</v>
      </c>
      <c r="F717" s="2">
        <v>0</v>
      </c>
      <c r="G717" s="3">
        <f t="shared" si="14"/>
        <v>1788.568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13598.48</v>
      </c>
      <c r="E725" s="2">
        <v>0</v>
      </c>
      <c r="F725" s="2">
        <v>0</v>
      </c>
      <c r="G725" s="3">
        <f t="shared" si="14"/>
        <v>19690.599039999997</v>
      </c>
      <c r="H725" s="3">
        <f t="shared" si="15"/>
        <v>0.47999999999956344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3920</v>
      </c>
      <c r="D726" s="2">
        <f>'PR-RAS'!E733</f>
        <v>4782.5</v>
      </c>
      <c r="E726" s="2">
        <v>0</v>
      </c>
      <c r="F726" s="2">
        <v>0</v>
      </c>
      <c r="G726" s="3">
        <f t="shared" si="14"/>
        <v>9776.625</v>
      </c>
      <c r="H726" s="3">
        <f t="shared" si="15"/>
        <v>0.5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30020.42</v>
      </c>
      <c r="D727" s="2">
        <f>'PR-RAS'!E734</f>
        <v>36551.120000000003</v>
      </c>
      <c r="E727" s="2">
        <v>0</v>
      </c>
      <c r="F727" s="2">
        <v>0</v>
      </c>
      <c r="G727" s="3">
        <f t="shared" si="14"/>
        <v>74867.051160000003</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55</v>
      </c>
      <c r="D729" s="2">
        <f>'PR-RAS'!E736</f>
        <v>11027</v>
      </c>
      <c r="E729" s="2">
        <v>0</v>
      </c>
      <c r="F729" s="2">
        <v>0</v>
      </c>
      <c r="G729" s="3">
        <f t="shared" si="14"/>
        <v>16095.351999999999</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20493.66</v>
      </c>
      <c r="D730" s="2">
        <f>'PR-RAS'!E737</f>
        <v>23522.69</v>
      </c>
      <c r="E730" s="2">
        <v>0</v>
      </c>
      <c r="F730" s="2">
        <v>0</v>
      </c>
      <c r="G730" s="3">
        <f t="shared" si="14"/>
        <v>49235.960159999995</v>
      </c>
      <c r="H730" s="3">
        <f t="shared" si="15"/>
        <v>0.65000000000145519</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3283.17</v>
      </c>
      <c r="D731" s="2">
        <f>'PR-RAS'!E738</f>
        <v>4463.1000000000004</v>
      </c>
      <c r="E731" s="2">
        <v>0</v>
      </c>
      <c r="F731" s="2">
        <v>0</v>
      </c>
      <c r="G731" s="3">
        <f t="shared" si="14"/>
        <v>8912.8401000000013</v>
      </c>
      <c r="H731" s="3">
        <f t="shared" si="15"/>
        <v>0.27000000000043656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23729.02</v>
      </c>
      <c r="D732" s="2">
        <f>'PR-RAS'!E739</f>
        <v>36748.69</v>
      </c>
      <c r="E732" s="2">
        <v>0</v>
      </c>
      <c r="F732" s="2">
        <v>0</v>
      </c>
      <c r="G732" s="3">
        <f t="shared" si="14"/>
        <v>71072.498400000011</v>
      </c>
      <c r="H732" s="3">
        <f t="shared" si="15"/>
        <v>0.32999999999810825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982.49</v>
      </c>
      <c r="D734" s="2">
        <f>'PR-RAS'!E741</f>
        <v>2049.2399999999998</v>
      </c>
      <c r="E734" s="2">
        <v>0</v>
      </c>
      <c r="F734" s="2">
        <v>0</v>
      </c>
      <c r="G734" s="3">
        <f t="shared" si="14"/>
        <v>3724.3510099999994</v>
      </c>
      <c r="H734" s="3">
        <f t="shared" si="15"/>
        <v>0.72999999999979082</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14564.97</v>
      </c>
      <c r="D735" s="2">
        <f>'PR-RAS'!E742</f>
        <v>5666.36</v>
      </c>
      <c r="E735" s="2">
        <v>0</v>
      </c>
      <c r="F735" s="2">
        <v>0</v>
      </c>
      <c r="G735" s="3">
        <f t="shared" si="14"/>
        <v>19008.904459999998</v>
      </c>
      <c r="H735" s="3">
        <f t="shared" si="15"/>
        <v>0.39000000000032742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256.77999999999997</v>
      </c>
      <c r="D736" s="2">
        <f>'PR-RAS'!E743</f>
        <v>38.93</v>
      </c>
      <c r="E736" s="2">
        <v>0</v>
      </c>
      <c r="F736" s="2">
        <v>0</v>
      </c>
      <c r="G736" s="3">
        <f t="shared" ref="G736:G737" si="28">(B736/1000)*(C736*1+D736*2)</f>
        <v>245.96039999999999</v>
      </c>
      <c r="H736" s="3">
        <f t="shared" ref="H736:H737" si="29">ABS(C736-ROUND(C736,0))+ABS(D736-ROUND(D736,0))</f>
        <v>0.29000000000002757</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1176</v>
      </c>
      <c r="D737" s="2">
        <f>'PR-RAS'!E744</f>
        <v>2058</v>
      </c>
      <c r="E737" s="2">
        <v>0</v>
      </c>
      <c r="F737" s="2">
        <v>0</v>
      </c>
      <c r="G737" s="3">
        <f t="shared" si="28"/>
        <v>3894.9119999999998</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65842714.910000004</v>
      </c>
      <c r="D1011" s="7">
        <f>BILANCA!E6</f>
        <v>66599048.520000003</v>
      </c>
      <c r="E1011" s="7">
        <v>0</v>
      </c>
      <c r="F1011" s="7">
        <v>0</v>
      </c>
      <c r="G1011" s="8">
        <f t="shared" ref="G1011:G1306" si="38">B1011/1000*C1011+B1011/500*D1011</f>
        <v>199040.81195000003</v>
      </c>
      <c r="H1011" s="8">
        <f t="shared" si="35"/>
        <v>0.56999999284744263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64460835.950000003</v>
      </c>
      <c r="D1012" s="2">
        <f>BILANCA!E7</f>
        <v>65042932.160000004</v>
      </c>
      <c r="E1012" s="2">
        <v>0</v>
      </c>
      <c r="F1012" s="2">
        <v>0</v>
      </c>
      <c r="G1012" s="3">
        <f t="shared" si="38"/>
        <v>389093.40054000006</v>
      </c>
      <c r="H1012" s="3">
        <f t="shared" si="35"/>
        <v>0.21000000089406967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2401483.77</v>
      </c>
      <c r="D1013" s="2">
        <f>BILANCA!E8</f>
        <v>2401483.77</v>
      </c>
      <c r="E1013" s="2">
        <v>0</v>
      </c>
      <c r="F1013" s="2">
        <v>0</v>
      </c>
      <c r="G1013" s="3">
        <f t="shared" si="38"/>
        <v>21613.353930000001</v>
      </c>
      <c r="H1013" s="3">
        <f t="shared" si="35"/>
        <v>0.4599999999627471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164576.28</v>
      </c>
      <c r="D1014" s="2">
        <f>BILANCA!E9</f>
        <v>164576.28</v>
      </c>
      <c r="E1014" s="2">
        <v>0</v>
      </c>
      <c r="F1014" s="2">
        <v>0</v>
      </c>
      <c r="G1014" s="3">
        <f t="shared" si="38"/>
        <v>1974.91536</v>
      </c>
      <c r="H1014" s="3">
        <f t="shared" si="35"/>
        <v>0.55999999999767169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2236907.4900000002</v>
      </c>
      <c r="D1015" s="2">
        <f>BILANCA!E10</f>
        <v>2236907.4900000002</v>
      </c>
      <c r="E1015" s="2">
        <v>0</v>
      </c>
      <c r="F1015" s="2">
        <v>0</v>
      </c>
      <c r="G1015" s="3">
        <f t="shared" si="38"/>
        <v>33553.612350000003</v>
      </c>
      <c r="H1015" s="3">
        <f t="shared" si="35"/>
        <v>0.98000000044703484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62038056.969999999</v>
      </c>
      <c r="D1017" s="2">
        <f>BILANCA!E12</f>
        <v>62614094.740000002</v>
      </c>
      <c r="E1017" s="2">
        <v>0</v>
      </c>
      <c r="F1017" s="2">
        <v>0</v>
      </c>
      <c r="G1017" s="3">
        <f t="shared" si="38"/>
        <v>1310863.7251500001</v>
      </c>
      <c r="H1017" s="3">
        <f t="shared" si="35"/>
        <v>0.28999999910593033</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28822483.199999999</v>
      </c>
      <c r="D1018" s="2">
        <f>BILANCA!E13</f>
        <v>28874748.199999999</v>
      </c>
      <c r="E1018" s="2">
        <v>0</v>
      </c>
      <c r="F1018" s="2">
        <v>0</v>
      </c>
      <c r="G1018" s="3">
        <f t="shared" si="38"/>
        <v>692575.83679999993</v>
      </c>
      <c r="H1018" s="3">
        <f t="shared" si="35"/>
        <v>0.39999999850988388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28822483.199999999</v>
      </c>
      <c r="D1020" s="2">
        <f>BILANCA!E15</f>
        <v>28874748.199999999</v>
      </c>
      <c r="E1020" s="2">
        <v>0</v>
      </c>
      <c r="F1020" s="2">
        <v>0</v>
      </c>
      <c r="G1020" s="3">
        <f t="shared" si="38"/>
        <v>865719.79600000009</v>
      </c>
      <c r="H1020" s="3">
        <f t="shared" si="35"/>
        <v>0.39999999850988388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594971.05000000005</v>
      </c>
      <c r="D1024" s="2">
        <f>BILANCA!E19</f>
        <v>728041.79000000039</v>
      </c>
      <c r="E1024" s="2">
        <v>0</v>
      </c>
      <c r="F1024" s="2">
        <v>0</v>
      </c>
      <c r="G1024" s="3">
        <f t="shared" si="38"/>
        <v>28714.764820000011</v>
      </c>
      <c r="H1024" s="3">
        <f t="shared" si="35"/>
        <v>0.25999999966006726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389913.35</v>
      </c>
      <c r="D1025" s="2">
        <f>BILANCA!E20</f>
        <v>738374.84</v>
      </c>
      <c r="E1025" s="2">
        <v>0</v>
      </c>
      <c r="F1025" s="2">
        <v>0</v>
      </c>
      <c r="G1025" s="3">
        <f t="shared" si="38"/>
        <v>27999.945449999999</v>
      </c>
      <c r="H1025" s="3">
        <f t="shared" si="35"/>
        <v>0.51000000000931323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3430.43</v>
      </c>
      <c r="D1026" s="2">
        <f>BILANCA!E21</f>
        <v>3430.43</v>
      </c>
      <c r="E1026" s="2">
        <v>0</v>
      </c>
      <c r="F1026" s="2">
        <v>0</v>
      </c>
      <c r="G1026" s="3">
        <f t="shared" si="38"/>
        <v>164.66064</v>
      </c>
      <c r="H1026" s="3">
        <f t="shared" si="35"/>
        <v>0.85999999999967258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84253.92</v>
      </c>
      <c r="D1027" s="2">
        <f>BILANCA!E22</f>
        <v>95442.54</v>
      </c>
      <c r="E1027" s="2">
        <v>0</v>
      </c>
      <c r="F1027" s="2">
        <v>0</v>
      </c>
      <c r="G1027" s="3">
        <f t="shared" si="38"/>
        <v>4677.3629999999994</v>
      </c>
      <c r="H1027" s="3">
        <f t="shared" si="35"/>
        <v>0.54000000000814907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768131.21</v>
      </c>
      <c r="D1028" s="2">
        <f>BILANCA!E23</f>
        <v>703081.91</v>
      </c>
      <c r="E1028" s="2">
        <v>0</v>
      </c>
      <c r="F1028" s="2">
        <v>0</v>
      </c>
      <c r="G1028" s="3">
        <f t="shared" si="38"/>
        <v>39137.310539999999</v>
      </c>
      <c r="H1028" s="3">
        <f t="shared" si="35"/>
        <v>0.29999999993015081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171802.57</v>
      </c>
      <c r="D1029" s="2">
        <f>BILANCA!E24</f>
        <v>52288.36</v>
      </c>
      <c r="E1029" s="2">
        <v>0</v>
      </c>
      <c r="F1029" s="2">
        <v>0</v>
      </c>
      <c r="G1029" s="3">
        <f t="shared" si="38"/>
        <v>5251.20651</v>
      </c>
      <c r="H1029" s="3">
        <f t="shared" si="35"/>
        <v>0.78999999999359716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14166.78</v>
      </c>
      <c r="D1031" s="2">
        <f>BILANCA!E26</f>
        <v>156590.53</v>
      </c>
      <c r="E1031" s="2">
        <v>0</v>
      </c>
      <c r="F1031" s="2">
        <v>0</v>
      </c>
      <c r="G1031" s="3">
        <f t="shared" si="38"/>
        <v>6874.3046400000003</v>
      </c>
      <c r="H1031" s="3">
        <f t="shared" si="35"/>
        <v>0.69000000000050932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836727.21</v>
      </c>
      <c r="D1033" s="2">
        <f>BILANCA!E28</f>
        <v>1021166.82</v>
      </c>
      <c r="E1033" s="2">
        <v>0</v>
      </c>
      <c r="F1033" s="2">
        <v>0</v>
      </c>
      <c r="G1033" s="3">
        <f t="shared" si="38"/>
        <v>66218.399550000002</v>
      </c>
      <c r="H1033" s="3">
        <f t="shared" si="35"/>
        <v>0.39000000001396984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1890.8400000000001</v>
      </c>
      <c r="D1034" s="2">
        <f>BILANCA!E29</f>
        <v>32256.609999999997</v>
      </c>
      <c r="E1034" s="2">
        <v>0</v>
      </c>
      <c r="F1034" s="2">
        <v>0</v>
      </c>
      <c r="G1034" s="3">
        <f t="shared" si="38"/>
        <v>1593.6974399999999</v>
      </c>
      <c r="H1034" s="3">
        <f t="shared" si="35"/>
        <v>0.55000000000291038</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22412.35</v>
      </c>
      <c r="D1035" s="2">
        <f>BILANCA!E30</f>
        <v>47718.02</v>
      </c>
      <c r="E1035" s="2">
        <v>0</v>
      </c>
      <c r="F1035" s="2">
        <v>0</v>
      </c>
      <c r="G1035" s="3">
        <f t="shared" si="38"/>
        <v>2946.20975</v>
      </c>
      <c r="H1035" s="3">
        <f t="shared" si="35"/>
        <v>0.36999999999534339</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1890.75</v>
      </c>
      <c r="D1038" s="2">
        <f>BILANCA!E33</f>
        <v>1272.93</v>
      </c>
      <c r="E1038" s="2">
        <v>0</v>
      </c>
      <c r="F1038" s="2">
        <v>0</v>
      </c>
      <c r="G1038" s="3">
        <f t="shared" si="38"/>
        <v>124.22508000000001</v>
      </c>
      <c r="H1038" s="3">
        <f t="shared" si="35"/>
        <v>0.31999999999993634</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22412.26</v>
      </c>
      <c r="D1039" s="2">
        <f>BILANCA!E34</f>
        <v>16734.34</v>
      </c>
      <c r="E1039" s="2">
        <v>0</v>
      </c>
      <c r="F1039" s="2">
        <v>0</v>
      </c>
      <c r="G1039" s="3">
        <f t="shared" si="38"/>
        <v>1620.5472600000001</v>
      </c>
      <c r="H1039" s="3">
        <f t="shared" si="35"/>
        <v>0.59999999999854481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32601964.779999997</v>
      </c>
      <c r="D1040" s="2">
        <f>BILANCA!E35</f>
        <v>32930553.539999999</v>
      </c>
      <c r="E1040" s="2">
        <v>0</v>
      </c>
      <c r="F1040" s="2">
        <v>0</v>
      </c>
      <c r="G1040" s="3">
        <f t="shared" si="38"/>
        <v>2953892.1557999998</v>
      </c>
      <c r="H1040" s="3">
        <f t="shared" si="35"/>
        <v>0.68000000342726707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152696.85</v>
      </c>
      <c r="D1041" s="2">
        <f>BILANCA!E36</f>
        <v>153656.74</v>
      </c>
      <c r="E1041" s="2">
        <v>0</v>
      </c>
      <c r="F1041" s="2">
        <v>0</v>
      </c>
      <c r="G1041" s="3">
        <f t="shared" si="38"/>
        <v>14260.320230000001</v>
      </c>
      <c r="H1041" s="3">
        <f t="shared" si="35"/>
        <v>0.41000000000349246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10645.49</v>
      </c>
      <c r="D1042" s="2">
        <f>BILANCA!E37</f>
        <v>10645.49</v>
      </c>
      <c r="E1042" s="2">
        <v>0</v>
      </c>
      <c r="F1042" s="2">
        <v>0</v>
      </c>
      <c r="G1042" s="3">
        <f t="shared" si="38"/>
        <v>1021.96704</v>
      </c>
      <c r="H1042" s="3">
        <f t="shared" si="35"/>
        <v>0.97999999999956344</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32430656.329999998</v>
      </c>
      <c r="D1043" s="2">
        <f>BILANCA!E38</f>
        <v>32711775.199999999</v>
      </c>
      <c r="E1043" s="2">
        <v>0</v>
      </c>
      <c r="F1043" s="2">
        <v>0</v>
      </c>
      <c r="G1043" s="3">
        <f t="shared" si="38"/>
        <v>3229188.8220899999</v>
      </c>
      <c r="H1043" s="3">
        <f t="shared" si="35"/>
        <v>0.5299999974668026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7966.11</v>
      </c>
      <c r="D1044" s="2">
        <f>BILANCA!E39</f>
        <v>54476.11</v>
      </c>
      <c r="E1044" s="2">
        <v>0</v>
      </c>
      <c r="F1044" s="2">
        <v>0</v>
      </c>
      <c r="G1044" s="3">
        <f t="shared" si="38"/>
        <v>3975.2232200000003</v>
      </c>
      <c r="H1044" s="3">
        <f t="shared" si="35"/>
        <v>0.22000000000025466</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16747.099999999999</v>
      </c>
      <c r="D1050" s="2">
        <f>BILANCA!E45</f>
        <v>48494.6</v>
      </c>
      <c r="E1050" s="2">
        <v>0</v>
      </c>
      <c r="F1050" s="2">
        <v>0</v>
      </c>
      <c r="G1050" s="3">
        <f t="shared" si="38"/>
        <v>4549.4519999999993</v>
      </c>
      <c r="H1050" s="3">
        <f t="shared" si="35"/>
        <v>0.5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16747.099999999999</v>
      </c>
      <c r="D1052" s="2">
        <f>BILANCA!E47</f>
        <v>48494.6</v>
      </c>
      <c r="E1052" s="2">
        <v>0</v>
      </c>
      <c r="F1052" s="2">
        <v>0</v>
      </c>
      <c r="G1052" s="3">
        <f t="shared" si="38"/>
        <v>4776.9246000000003</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152192.65</v>
      </c>
      <c r="D1059" s="2">
        <f>BILANCA!E54</f>
        <v>192507.62</v>
      </c>
      <c r="E1059" s="2">
        <v>0</v>
      </c>
      <c r="F1059" s="2">
        <v>0</v>
      </c>
      <c r="G1059" s="3">
        <f t="shared" si="38"/>
        <v>26323.186610000001</v>
      </c>
      <c r="H1059" s="3">
        <f t="shared" si="35"/>
        <v>0.73000000001047738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152192.65</v>
      </c>
      <c r="D1060" s="2">
        <f>BILANCA!E55</f>
        <v>192507.62</v>
      </c>
      <c r="E1060" s="2">
        <v>0</v>
      </c>
      <c r="F1060" s="2">
        <v>0</v>
      </c>
      <c r="G1060" s="3">
        <f t="shared" si="38"/>
        <v>26860.394499999999</v>
      </c>
      <c r="H1060" s="3">
        <f t="shared" si="35"/>
        <v>0.73000000001047738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21295.21</v>
      </c>
      <c r="D1068" s="2">
        <f>BILANCA!E63</f>
        <v>27353.65</v>
      </c>
      <c r="E1068" s="2">
        <v>0</v>
      </c>
      <c r="F1068" s="2">
        <v>0</v>
      </c>
      <c r="G1068" s="3">
        <f t="shared" si="38"/>
        <v>4408.1455800000003</v>
      </c>
      <c r="H1068" s="3">
        <f t="shared" si="35"/>
        <v>0.55999999999767169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21295.21</v>
      </c>
      <c r="D1072" s="2">
        <f>BILANCA!E67</f>
        <v>27353.65</v>
      </c>
      <c r="E1072" s="2">
        <v>0</v>
      </c>
      <c r="F1072" s="2">
        <v>0</v>
      </c>
      <c r="G1072" s="3">
        <f t="shared" si="38"/>
        <v>4712.1556199999995</v>
      </c>
      <c r="H1072" s="3">
        <f t="shared" si="35"/>
        <v>0.55999999999767169</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1381878.9600000002</v>
      </c>
      <c r="D1074" s="2">
        <f>BILANCA!E69</f>
        <v>1556116.36</v>
      </c>
      <c r="E1074" s="2">
        <v>0</v>
      </c>
      <c r="F1074" s="2">
        <v>0</v>
      </c>
      <c r="G1074" s="3">
        <f t="shared" si="38"/>
        <v>287623.14752000006</v>
      </c>
      <c r="H1074" s="3">
        <f t="shared" si="35"/>
        <v>0.39999999990686774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1323848.9300000002</v>
      </c>
      <c r="D1075" s="2">
        <f>BILANCA!E70</f>
        <v>1489426.55</v>
      </c>
      <c r="E1075" s="2">
        <v>0</v>
      </c>
      <c r="F1075" s="2">
        <v>0</v>
      </c>
      <c r="G1075" s="3">
        <f t="shared" si="38"/>
        <v>279675.63195000007</v>
      </c>
      <c r="H1075" s="3">
        <f t="shared" si="35"/>
        <v>0.51999999978579581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1323606.06</v>
      </c>
      <c r="D1076" s="2">
        <f>BILANCA!E71</f>
        <v>1488085.27</v>
      </c>
      <c r="E1076" s="2">
        <v>0</v>
      </c>
      <c r="F1076" s="2">
        <v>0</v>
      </c>
      <c r="G1076" s="3">
        <f t="shared" si="38"/>
        <v>283785.25560000003</v>
      </c>
      <c r="H1076" s="3">
        <f t="shared" si="35"/>
        <v>0.33000000007450581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1323606.06</v>
      </c>
      <c r="D1078" s="2">
        <f>BILANCA!E73</f>
        <v>1488085.27</v>
      </c>
      <c r="E1078" s="2">
        <v>0</v>
      </c>
      <c r="F1078" s="2">
        <v>0</v>
      </c>
      <c r="G1078" s="3">
        <f t="shared" si="38"/>
        <v>292384.80880000006</v>
      </c>
      <c r="H1078" s="3">
        <f t="shared" si="35"/>
        <v>0.33000000007450581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242.87</v>
      </c>
      <c r="D1085" s="2">
        <f>BILANCA!E80</f>
        <v>1341.28</v>
      </c>
      <c r="E1085" s="2">
        <v>0</v>
      </c>
      <c r="F1085" s="2">
        <v>0</v>
      </c>
      <c r="G1085" s="3">
        <f t="shared" si="38"/>
        <v>219.40724999999998</v>
      </c>
      <c r="H1085" s="3">
        <f t="shared" si="35"/>
        <v>0.40999999999996817</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12169.27</v>
      </c>
      <c r="D1087" s="2">
        <f>BILANCA!E82</f>
        <v>13935.330000000002</v>
      </c>
      <c r="E1087" s="2">
        <v>0</v>
      </c>
      <c r="F1087" s="2">
        <v>0</v>
      </c>
      <c r="G1087" s="3">
        <f t="shared" si="38"/>
        <v>3083.0746100000001</v>
      </c>
      <c r="H1087" s="3">
        <f t="shared" si="35"/>
        <v>0.60000000000218279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8574.36</v>
      </c>
      <c r="D1088" s="2">
        <f>BILANCA!E83</f>
        <v>8969.36</v>
      </c>
      <c r="E1088" s="2">
        <v>0</v>
      </c>
      <c r="F1088" s="2">
        <v>0</v>
      </c>
      <c r="G1088" s="3">
        <f t="shared" si="38"/>
        <v>2068.0202400000003</v>
      </c>
      <c r="H1088" s="3">
        <f t="shared" si="35"/>
        <v>0.72000000000116415</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607.19000000000005</v>
      </c>
      <c r="D1090" s="2">
        <f>BILANCA!E85</f>
        <v>533.02</v>
      </c>
      <c r="E1090" s="2">
        <v>0</v>
      </c>
      <c r="F1090" s="2">
        <v>0</v>
      </c>
      <c r="G1090" s="3">
        <f t="shared" si="38"/>
        <v>133.85839999999999</v>
      </c>
      <c r="H1090" s="3">
        <f t="shared" si="35"/>
        <v>0.21000000000003638</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2987.72</v>
      </c>
      <c r="D1092" s="2">
        <f>BILANCA!E87</f>
        <v>4432.95</v>
      </c>
      <c r="E1092" s="2">
        <v>0</v>
      </c>
      <c r="F1092" s="2">
        <v>0</v>
      </c>
      <c r="G1092" s="3">
        <f t="shared" si="38"/>
        <v>971.99684000000002</v>
      </c>
      <c r="H1092" s="3">
        <f t="shared" si="35"/>
        <v>0.33000000000038199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13062.58</v>
      </c>
      <c r="D1140" s="2">
        <f>BILANCA!E135</f>
        <v>12027.8</v>
      </c>
      <c r="E1140" s="2">
        <v>0</v>
      </c>
      <c r="F1140" s="2">
        <v>0</v>
      </c>
      <c r="G1140" s="3">
        <f t="shared" si="38"/>
        <v>4825.3634000000002</v>
      </c>
      <c r="H1140" s="3">
        <f t="shared" si="41"/>
        <v>0.62000000000080036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13062.58</v>
      </c>
      <c r="D1141" s="2">
        <f>BILANCA!E136</f>
        <v>12027.8</v>
      </c>
      <c r="E1141" s="2">
        <v>0</v>
      </c>
      <c r="F1141" s="2">
        <v>0</v>
      </c>
      <c r="G1141" s="3">
        <f t="shared" si="38"/>
        <v>4862.4815799999997</v>
      </c>
      <c r="H1141" s="3">
        <f t="shared" si="41"/>
        <v>0.62000000000080036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11347.8</v>
      </c>
      <c r="D1146" s="2">
        <f>BILANCA!E141</f>
        <v>11347.8</v>
      </c>
      <c r="E1146" s="2">
        <v>0</v>
      </c>
      <c r="F1146" s="2">
        <v>0</v>
      </c>
      <c r="G1146" s="3">
        <f t="shared" si="38"/>
        <v>4629.9023999999999</v>
      </c>
      <c r="H1146" s="3">
        <f t="shared" si="41"/>
        <v>0.40000000000145519</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1714.78</v>
      </c>
      <c r="D1147" s="2">
        <f>BILANCA!E142</f>
        <v>680</v>
      </c>
      <c r="E1147" s="2">
        <v>0</v>
      </c>
      <c r="F1147" s="2">
        <v>0</v>
      </c>
      <c r="G1147" s="3">
        <f t="shared" si="38"/>
        <v>421.24486000000002</v>
      </c>
      <c r="H1147" s="3">
        <f t="shared" si="41"/>
        <v>0.22000000000002728</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32798.18</v>
      </c>
      <c r="D1152" s="2">
        <f>BILANCA!E147</f>
        <v>40726.68</v>
      </c>
      <c r="E1152" s="2">
        <v>0</v>
      </c>
      <c r="F1152" s="2">
        <v>0</v>
      </c>
      <c r="G1152" s="3">
        <f t="shared" si="38"/>
        <v>16223.718679999998</v>
      </c>
      <c r="H1152" s="3">
        <f t="shared" si="41"/>
        <v>0.5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237.73</v>
      </c>
      <c r="E1165" s="2">
        <v>0</v>
      </c>
      <c r="F1165" s="2">
        <v>0</v>
      </c>
      <c r="G1165" s="3">
        <f t="shared" si="38"/>
        <v>73.696299999999994</v>
      </c>
      <c r="H1165" s="3">
        <f t="shared" si="41"/>
        <v>0.27000000000001023</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32798.18</v>
      </c>
      <c r="D1166" s="2">
        <f>BILANCA!E161</f>
        <v>40488.949999999997</v>
      </c>
      <c r="E1166" s="2">
        <v>0</v>
      </c>
      <c r="F1166" s="2">
        <v>0</v>
      </c>
      <c r="G1166" s="3">
        <f t="shared" si="38"/>
        <v>17749.068479999998</v>
      </c>
      <c r="H1166" s="3">
        <f t="shared" si="41"/>
        <v>0.23000000000320142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65842714.910000004</v>
      </c>
      <c r="D1180" s="2">
        <f>BILANCA!E176</f>
        <v>66599048.520000003</v>
      </c>
      <c r="E1180" s="2">
        <v>0</v>
      </c>
      <c r="F1180" s="2">
        <v>0</v>
      </c>
      <c r="G1180" s="3">
        <f t="shared" si="38"/>
        <v>33836938.031500004</v>
      </c>
      <c r="H1180" s="3">
        <f t="shared" si="41"/>
        <v>0.56999999284744263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1084654.6200000001</v>
      </c>
      <c r="D1181" s="2">
        <f>BILANCA!E177</f>
        <v>390007.24</v>
      </c>
      <c r="E1181" s="2">
        <v>0</v>
      </c>
      <c r="F1181" s="2">
        <v>0</v>
      </c>
      <c r="G1181" s="3">
        <f t="shared" si="38"/>
        <v>318858.41610000003</v>
      </c>
      <c r="H1181" s="3">
        <f t="shared" si="41"/>
        <v>0.61999999987892807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1012584.76</v>
      </c>
      <c r="D1182" s="2">
        <f>BILANCA!E178</f>
        <v>335040.71000000002</v>
      </c>
      <c r="E1182" s="2">
        <v>0</v>
      </c>
      <c r="F1182" s="2">
        <v>0</v>
      </c>
      <c r="G1182" s="3">
        <f t="shared" si="38"/>
        <v>289418.58295999997</v>
      </c>
      <c r="H1182" s="3">
        <f t="shared" si="41"/>
        <v>0.52999999996973202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208279.61</v>
      </c>
      <c r="D1183" s="2">
        <f>BILANCA!E179</f>
        <v>234847.35</v>
      </c>
      <c r="E1183" s="2">
        <v>0</v>
      </c>
      <c r="F1183" s="2">
        <v>0</v>
      </c>
      <c r="G1183" s="3">
        <f t="shared" si="38"/>
        <v>117289.55562999999</v>
      </c>
      <c r="H1183" s="3">
        <f t="shared" si="41"/>
        <v>0.7400000000197906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28661.61</v>
      </c>
      <c r="D1184" s="2">
        <f>BILANCA!E180</f>
        <v>89582.17</v>
      </c>
      <c r="E1184" s="2">
        <v>0</v>
      </c>
      <c r="F1184" s="2">
        <v>0</v>
      </c>
      <c r="G1184" s="3">
        <f t="shared" si="38"/>
        <v>36161.715299999996</v>
      </c>
      <c r="H1184" s="3">
        <f t="shared" si="41"/>
        <v>0.55999999999767169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244.52</v>
      </c>
      <c r="D1185" s="2">
        <f>BILANCA!E181</f>
        <v>263.10000000000002</v>
      </c>
      <c r="E1185" s="2">
        <v>0</v>
      </c>
      <c r="F1185" s="2">
        <v>0</v>
      </c>
      <c r="G1185" s="3">
        <f t="shared" si="38"/>
        <v>134.876</v>
      </c>
      <c r="H1185" s="3">
        <f t="shared" si="41"/>
        <v>0.58000000000001251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244.52</v>
      </c>
      <c r="D1188" s="2">
        <f>BILANCA!E184</f>
        <v>263.10000000000002</v>
      </c>
      <c r="E1188" s="2">
        <v>0</v>
      </c>
      <c r="F1188" s="2">
        <v>0</v>
      </c>
      <c r="G1188" s="3">
        <f t="shared" si="38"/>
        <v>137.18816000000001</v>
      </c>
      <c r="H1188" s="3">
        <f t="shared" si="41"/>
        <v>0.58000000000001251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775399.02</v>
      </c>
      <c r="D1200" s="2">
        <f>BILANCA!E196</f>
        <v>10348.09</v>
      </c>
      <c r="E1200" s="2">
        <v>0</v>
      </c>
      <c r="F1200" s="2">
        <v>0</v>
      </c>
      <c r="G1200" s="3">
        <f t="shared" si="38"/>
        <v>151258.08800000002</v>
      </c>
      <c r="H1200" s="3">
        <f t="shared" si="41"/>
        <v>0.11000000001877197</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72069.86</v>
      </c>
      <c r="D1201" s="2">
        <f>BILANCA!E197</f>
        <v>7334.19</v>
      </c>
      <c r="E1201" s="2">
        <v>0</v>
      </c>
      <c r="F1201" s="2">
        <v>0</v>
      </c>
      <c r="G1201" s="3">
        <f t="shared" si="38"/>
        <v>16567.003839999998</v>
      </c>
      <c r="H1201" s="3">
        <f t="shared" si="41"/>
        <v>0.32999999999901775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72069.86</v>
      </c>
      <c r="D1202" s="2">
        <f>BILANCA!E198</f>
        <v>0</v>
      </c>
      <c r="E1202" s="2">
        <v>0</v>
      </c>
      <c r="F1202" s="2">
        <v>0</v>
      </c>
      <c r="G1202" s="3">
        <f t="shared" ref="G1202:G1206" si="44">B1202/1000*C1202+B1202/500*D1202</f>
        <v>13837.413120000001</v>
      </c>
      <c r="H1202" s="3">
        <f t="shared" ref="H1202:H1206" si="45">ABS(C1202-ROUND(C1202,0))+ABS(D1202-ROUND(D1202,0))</f>
        <v>0.13999999999941792</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7334.19</v>
      </c>
      <c r="E1203" s="2">
        <v>0</v>
      </c>
      <c r="F1203" s="2">
        <v>0</v>
      </c>
      <c r="G1203" s="3">
        <f t="shared" si="44"/>
        <v>2830.9973399999999</v>
      </c>
      <c r="H1203" s="3">
        <f t="shared" si="45"/>
        <v>0.18999999999959982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47632.34</v>
      </c>
      <c r="E1251" s="2">
        <v>0</v>
      </c>
      <c r="F1251" s="2">
        <v>0</v>
      </c>
      <c r="G1251" s="3">
        <f>B1251/1000*C1251+B1251/500*D1251</f>
        <v>22958.787879999996</v>
      </c>
      <c r="H1251" s="3">
        <f>ABS(C1251-ROUND(C1251,0))+ABS(D1251-ROUND(D1251,0))</f>
        <v>0.33999999999650754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64758060.290000007</v>
      </c>
      <c r="D1255" s="2">
        <f>BILANCA!E251</f>
        <v>66209041.280000001</v>
      </c>
      <c r="E1255" s="2">
        <v>0</v>
      </c>
      <c r="F1255" s="2">
        <v>0</v>
      </c>
      <c r="G1255" s="3">
        <f t="shared" si="38"/>
        <v>48308154.99825</v>
      </c>
      <c r="H1255" s="3">
        <f t="shared" si="41"/>
        <v>0.57000000774860382</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64487359.310000002</v>
      </c>
      <c r="D1256" s="2">
        <f>BILANCA!E252</f>
        <v>65054959.960000001</v>
      </c>
      <c r="E1256" s="2">
        <v>0</v>
      </c>
      <c r="F1256" s="2">
        <v>0</v>
      </c>
      <c r="G1256" s="3">
        <f t="shared" si="38"/>
        <v>47870930.690579996</v>
      </c>
      <c r="H1256" s="3">
        <f t="shared" si="41"/>
        <v>0.35000000149011612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64487359.310000002</v>
      </c>
      <c r="D1257" s="2">
        <f>BILANCA!E253</f>
        <v>65054959.960000001</v>
      </c>
      <c r="E1257" s="2">
        <v>0</v>
      </c>
      <c r="F1257" s="2">
        <v>0</v>
      </c>
      <c r="G1257" s="3">
        <f t="shared" si="38"/>
        <v>48065527.969810002</v>
      </c>
      <c r="H1257" s="3">
        <f t="shared" si="41"/>
        <v>0.35000000149011612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257117.41999999993</v>
      </c>
      <c r="D1259" s="2">
        <f>BILANCA!E255</f>
        <v>1128363.209999999</v>
      </c>
      <c r="E1259" s="2">
        <v>0</v>
      </c>
      <c r="F1259" s="2">
        <v>0</v>
      </c>
      <c r="G1259" s="3">
        <f t="shared" si="38"/>
        <v>625947.11615999951</v>
      </c>
      <c r="H1259" s="3">
        <f t="shared" si="41"/>
        <v>0.62999999895691872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5600304.3899999997</v>
      </c>
      <c r="D1260" s="2">
        <f>BILANCA!E256</f>
        <v>8906306.1199999992</v>
      </c>
      <c r="E1260" s="2">
        <v>0</v>
      </c>
      <c r="F1260" s="2">
        <v>0</v>
      </c>
      <c r="G1260" s="3">
        <f t="shared" si="38"/>
        <v>5853229.1574999997</v>
      </c>
      <c r="H1260" s="3">
        <f t="shared" si="41"/>
        <v>0.50999999884516001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5600304.3899999997</v>
      </c>
      <c r="D1261" s="2">
        <f>BILANCA!E257</f>
        <v>8906306.1199999992</v>
      </c>
      <c r="E1261" s="2">
        <v>0</v>
      </c>
      <c r="F1261" s="2">
        <v>0</v>
      </c>
      <c r="G1261" s="3">
        <f t="shared" si="38"/>
        <v>5876642.0741299987</v>
      </c>
      <c r="H1261" s="3">
        <f t="shared" si="41"/>
        <v>0.50999999884516001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5343186.97</v>
      </c>
      <c r="D1264" s="2">
        <f>BILANCA!E260</f>
        <v>7777942.9100000001</v>
      </c>
      <c r="E1264" s="2">
        <v>0</v>
      </c>
      <c r="F1264" s="2">
        <v>0</v>
      </c>
      <c r="G1264" s="3">
        <f t="shared" si="38"/>
        <v>5308364.4886600003</v>
      </c>
      <c r="H1264" s="3">
        <f t="shared" si="41"/>
        <v>0.12000000011175871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5343186.97</v>
      </c>
      <c r="D1266" s="2">
        <f>BILANCA!E262</f>
        <v>7777942.9100000001</v>
      </c>
      <c r="E1266" s="2">
        <v>0</v>
      </c>
      <c r="F1266" s="2">
        <v>0</v>
      </c>
      <c r="G1266" s="3">
        <f t="shared" si="38"/>
        <v>5350162.6342400005</v>
      </c>
      <c r="H1266" s="3">
        <f t="shared" si="41"/>
        <v>0.12000000011175871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13583.56</v>
      </c>
      <c r="D1278" s="2">
        <f>BILANCA!E274</f>
        <v>25718.11</v>
      </c>
      <c r="E1278" s="2">
        <v>0</v>
      </c>
      <c r="F1278" s="2">
        <v>0</v>
      </c>
      <c r="G1278" s="3">
        <f t="shared" si="38"/>
        <v>17425.301039999998</v>
      </c>
      <c r="H1278" s="3">
        <f t="shared" si="41"/>
        <v>0.55000000000109139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13583.56</v>
      </c>
      <c r="D1292" s="2">
        <f>BILANCA!E288</f>
        <v>25718.11</v>
      </c>
      <c r="E1292" s="2">
        <v>0</v>
      </c>
      <c r="F1292" s="2">
        <v>0</v>
      </c>
      <c r="G1292" s="3">
        <f t="shared" si="48"/>
        <v>18335.577959999999</v>
      </c>
      <c r="H1292" s="3">
        <f t="shared" si="49"/>
        <v>0.55000000000109139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2029027.61</v>
      </c>
      <c r="D1301" s="2">
        <f>BILANCA!E297</f>
        <v>2029027.61</v>
      </c>
      <c r="E1301" s="2">
        <v>0</v>
      </c>
      <c r="F1301" s="2">
        <v>0</v>
      </c>
      <c r="G1301" s="3">
        <f t="shared" si="38"/>
        <v>1771341.10353</v>
      </c>
      <c r="H1301" s="3">
        <f t="shared" si="41"/>
        <v>0.77999999979510903</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2029027.61</v>
      </c>
      <c r="D1302" s="2">
        <f>BILANCA!E298</f>
        <v>2029027.61</v>
      </c>
      <c r="E1302" s="2">
        <v>0</v>
      </c>
      <c r="F1302" s="2">
        <v>0</v>
      </c>
      <c r="G1302" s="3">
        <f t="shared" si="38"/>
        <v>1777428.1863600002</v>
      </c>
      <c r="H1302" s="3">
        <f t="shared" si="41"/>
        <v>0.77999999979510903</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11562.5</v>
      </c>
      <c r="D1305" s="2">
        <f>BILANCA!E302</f>
        <v>23793.75</v>
      </c>
      <c r="E1305" s="2">
        <v>0</v>
      </c>
      <c r="F1305" s="2">
        <v>0</v>
      </c>
      <c r="G1305" s="3">
        <f t="shared" si="38"/>
        <v>17449.25</v>
      </c>
      <c r="H1305" s="3">
        <f t="shared" si="41"/>
        <v>0.75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21235.68</v>
      </c>
      <c r="D1306" s="2">
        <f>BILANCA!E303</f>
        <v>16932.93</v>
      </c>
      <c r="E1306" s="2">
        <v>0</v>
      </c>
      <c r="F1306" s="2">
        <v>0</v>
      </c>
      <c r="G1306" s="3">
        <f t="shared" si="38"/>
        <v>16310.055840000001</v>
      </c>
      <c r="H1306" s="3">
        <f t="shared" si="41"/>
        <v>0.38999999999941792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2987.72</v>
      </c>
      <c r="D1311" s="2">
        <f>BILANCA!E308</f>
        <v>4432.95</v>
      </c>
      <c r="E1311" s="2">
        <v>0</v>
      </c>
      <c r="F1311" s="2">
        <v>0</v>
      </c>
      <c r="G1311" s="3">
        <f t="shared" si="52"/>
        <v>3567.9396199999996</v>
      </c>
      <c r="H1311" s="3">
        <f t="shared" si="41"/>
        <v>0.33000000000038199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1012584.76</v>
      </c>
      <c r="D1340" s="2">
        <f>BILANCA!E337</f>
        <v>335040.71000000002</v>
      </c>
      <c r="E1340" s="2">
        <v>0</v>
      </c>
      <c r="F1340" s="2">
        <v>0</v>
      </c>
      <c r="G1340" s="3">
        <f t="shared" si="52"/>
        <v>555279.83940000006</v>
      </c>
      <c r="H1340" s="3">
        <f t="shared" si="41"/>
        <v>0.52999999996973202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72069.86</v>
      </c>
      <c r="D1342" s="2">
        <f>BILANCA!E339</f>
        <v>7334.19</v>
      </c>
      <c r="E1342" s="2">
        <v>0</v>
      </c>
      <c r="F1342" s="2">
        <v>0</v>
      </c>
      <c r="G1342" s="3">
        <f t="shared" si="52"/>
        <v>28797.095679999999</v>
      </c>
      <c r="H1342" s="3">
        <f t="shared" si="41"/>
        <v>0.32999999999901775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47632.34</v>
      </c>
      <c r="E1370" s="2">
        <v>0</v>
      </c>
      <c r="F1370" s="2">
        <v>0</v>
      </c>
      <c r="G1370" s="3">
        <f t="shared" si="57"/>
        <v>34295.284799999994</v>
      </c>
      <c r="H1370" s="3">
        <f t="shared" si="58"/>
        <v>0.33999999999650754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12781.45</v>
      </c>
      <c r="E1384" s="2">
        <v>0</v>
      </c>
      <c r="F1384" s="2">
        <v>0</v>
      </c>
      <c r="G1384" s="3">
        <f t="shared" si="59"/>
        <v>9560.5246000000006</v>
      </c>
      <c r="H1384" s="3">
        <f t="shared" si="60"/>
        <v>0.4500000000007276</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2029027.61</v>
      </c>
      <c r="D1400" s="14">
        <f>BILANCA!E397</f>
        <v>2029027.61</v>
      </c>
      <c r="E1400" s="14">
        <v>0</v>
      </c>
      <c r="F1400" s="14">
        <v>0</v>
      </c>
      <c r="G1400" s="15">
        <f t="shared" si="52"/>
        <v>2373962.3037</v>
      </c>
      <c r="H1400" s="15">
        <f t="shared" si="41"/>
        <v>0.77999999979510903</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6478121.4400000004</v>
      </c>
      <c r="D1503" s="2">
        <f>'RAS-funkcijski'!E107</f>
        <v>4110453.86</v>
      </c>
      <c r="E1503" s="2">
        <v>0</v>
      </c>
      <c r="F1503" s="2">
        <v>0</v>
      </c>
      <c r="G1503" s="3">
        <f t="shared" si="52"/>
        <v>1514000.00348</v>
      </c>
      <c r="H1503" s="3">
        <f t="shared" si="63"/>
        <v>0.58000000054016709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6478121.4400000004</v>
      </c>
      <c r="D1505" s="2">
        <f>'RAS-funkcijski'!E109</f>
        <v>4110453.86</v>
      </c>
      <c r="E1505" s="2">
        <v>0</v>
      </c>
      <c r="F1505" s="2">
        <v>0</v>
      </c>
      <c r="G1505" s="3">
        <f t="shared" si="52"/>
        <v>1543398.0618</v>
      </c>
      <c r="H1505" s="3">
        <f t="shared" si="63"/>
        <v>0.58000000054016709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6478121.4400000004</v>
      </c>
      <c r="D1537" s="14">
        <f>'RAS-funkcijski'!E141</f>
        <v>4110453.86</v>
      </c>
      <c r="E1537" s="14">
        <v>0</v>
      </c>
      <c r="F1537" s="14">
        <v>0</v>
      </c>
      <c r="G1537" s="15">
        <f t="shared" si="52"/>
        <v>2013766.9949200002</v>
      </c>
      <c r="H1537" s="15">
        <f t="shared" si="63"/>
        <v>0.58000000054016709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189719.5</v>
      </c>
      <c r="E1538" s="7">
        <v>0</v>
      </c>
      <c r="F1538" s="7">
        <v>0</v>
      </c>
      <c r="G1538" s="8">
        <f t="shared" si="52"/>
        <v>379.43900000000002</v>
      </c>
      <c r="H1538" s="8">
        <f t="shared" si="63"/>
        <v>0.5</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188684.72</v>
      </c>
      <c r="E1539" s="2">
        <v>0</v>
      </c>
      <c r="F1539" s="2">
        <v>0</v>
      </c>
      <c r="G1539" s="3">
        <f t="shared" si="52"/>
        <v>754.73887999999999</v>
      </c>
      <c r="H1539" s="3">
        <f t="shared" si="63"/>
        <v>0.27999999999883585</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188684.72</v>
      </c>
      <c r="E1540" s="2">
        <v>0</v>
      </c>
      <c r="F1540" s="2">
        <v>0</v>
      </c>
      <c r="G1540" s="3">
        <f t="shared" si="52"/>
        <v>1132.10832</v>
      </c>
      <c r="H1540" s="3">
        <f t="shared" si="63"/>
        <v>0.27999999999883585</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188684.72</v>
      </c>
      <c r="E1541" s="2">
        <v>0</v>
      </c>
      <c r="F1541" s="2">
        <v>0</v>
      </c>
      <c r="G1541" s="3">
        <f t="shared" si="52"/>
        <v>1509.47776</v>
      </c>
      <c r="H1541" s="3">
        <f t="shared" si="63"/>
        <v>0.27999999999883585</v>
      </c>
      <c r="I1541" s="11">
        <f t="shared" ref="I1541:I1546" si="64">G1541*H1541</f>
        <v>422.65377279824276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1034.78</v>
      </c>
      <c r="E1555" s="2">
        <v>0</v>
      </c>
      <c r="F1555" s="2">
        <v>0</v>
      </c>
      <c r="G1555" s="3">
        <f t="shared" si="52"/>
        <v>37.252079999999999</v>
      </c>
      <c r="H1555" s="3">
        <f t="shared" si="63"/>
        <v>0.22000000000002728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1034.78</v>
      </c>
      <c r="E1563" s="2">
        <v>0</v>
      </c>
      <c r="F1563" s="2">
        <v>0</v>
      </c>
      <c r="G1563" s="3">
        <f t="shared" si="52"/>
        <v>53.808559999999993</v>
      </c>
      <c r="H1563" s="3">
        <f t="shared" si="63"/>
        <v>0.22000000000002728</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1034.78</v>
      </c>
      <c r="E1568" s="2">
        <v>0</v>
      </c>
      <c r="F1568" s="2">
        <v>0</v>
      </c>
      <c r="G1568" s="3">
        <f t="shared" si="52"/>
        <v>64.156359999999992</v>
      </c>
      <c r="H1568" s="3">
        <f t="shared" si="63"/>
        <v>0.22000000000002728</v>
      </c>
      <c r="I1568" s="11">
        <f t="shared" si="67"/>
        <v>14.114399200001749</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1084654.6200000001</v>
      </c>
      <c r="D1582" s="7"/>
      <c r="E1582" s="7">
        <v>0</v>
      </c>
      <c r="F1582" s="7">
        <v>0</v>
      </c>
      <c r="G1582" s="8">
        <f t="shared" ref="G1582:G1686" si="70">B1582/1000*C1582</f>
        <v>1084.65462</v>
      </c>
      <c r="H1582" s="8">
        <f t="shared" ref="H1582:H1686" si="71">ABS(C1582-ROUND(C1582,0))</f>
        <v>0.37999999988824129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4286776.32</v>
      </c>
      <c r="D1583" s="2">
        <v>0</v>
      </c>
      <c r="E1583" s="2">
        <v>0</v>
      </c>
      <c r="F1583" s="2">
        <v>0</v>
      </c>
      <c r="G1583" s="3">
        <f t="shared" si="70"/>
        <v>8573.5526399999999</v>
      </c>
      <c r="H1583" s="3">
        <f t="shared" si="71"/>
        <v>0.32000000029802322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3887775.3100000005</v>
      </c>
      <c r="D1585" s="2">
        <v>0</v>
      </c>
      <c r="E1585" s="2">
        <v>0</v>
      </c>
      <c r="F1585" s="2">
        <v>0</v>
      </c>
      <c r="G1585" s="3">
        <f t="shared" si="70"/>
        <v>15551.101240000002</v>
      </c>
      <c r="H1585" s="3">
        <f t="shared" si="71"/>
        <v>0.31000000052154064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2718373.68</v>
      </c>
      <c r="D1586" s="2">
        <v>0</v>
      </c>
      <c r="E1586" s="2">
        <v>0</v>
      </c>
      <c r="F1586" s="2">
        <v>0</v>
      </c>
      <c r="G1586" s="3">
        <f t="shared" si="70"/>
        <v>13591.868400000001</v>
      </c>
      <c r="H1586" s="3">
        <f t="shared" si="71"/>
        <v>0.31999999983236194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997951.98</v>
      </c>
      <c r="D1587" s="2">
        <v>0</v>
      </c>
      <c r="E1587" s="2">
        <v>0</v>
      </c>
      <c r="F1587" s="2">
        <v>0</v>
      </c>
      <c r="G1587" s="3">
        <f t="shared" si="70"/>
        <v>5987.7118799999998</v>
      </c>
      <c r="H1587" s="3">
        <f t="shared" si="71"/>
        <v>2.0000000018626451E-2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7888.14</v>
      </c>
      <c r="D1588" s="2">
        <v>0</v>
      </c>
      <c r="E1588" s="2">
        <v>0</v>
      </c>
      <c r="F1588" s="2">
        <v>0</v>
      </c>
      <c r="G1588" s="3">
        <f t="shared" si="70"/>
        <v>55.216980000000007</v>
      </c>
      <c r="H1588" s="3">
        <f t="shared" si="71"/>
        <v>0.14000000000032742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163561.51</v>
      </c>
      <c r="D1593" s="2">
        <v>0</v>
      </c>
      <c r="E1593" s="2">
        <v>0</v>
      </c>
      <c r="F1593" s="2">
        <v>0</v>
      </c>
      <c r="G1593" s="3">
        <f t="shared" si="70"/>
        <v>1962.7381200000002</v>
      </c>
      <c r="H1593" s="3">
        <f t="shared" si="71"/>
        <v>0.48999999999068677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324747.71999999997</v>
      </c>
      <c r="D1594" s="2">
        <v>0</v>
      </c>
      <c r="E1594" s="2">
        <v>0</v>
      </c>
      <c r="F1594" s="2">
        <v>0</v>
      </c>
      <c r="G1594" s="3">
        <f t="shared" si="70"/>
        <v>4221.7203599999993</v>
      </c>
      <c r="H1594" s="3">
        <f t="shared" si="71"/>
        <v>0.28000000002793968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74253.289999999994</v>
      </c>
      <c r="D1601" s="2">
        <v>0</v>
      </c>
      <c r="E1601" s="2">
        <v>0</v>
      </c>
      <c r="F1601" s="2">
        <v>0</v>
      </c>
      <c r="G1601" s="3">
        <f>B1601/1000*C1601</f>
        <v>1485.0657999999999</v>
      </c>
      <c r="H1601" s="3">
        <f>ABS(C1601-ROUND(C1601,0))</f>
        <v>0.28999999999359716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4981423.7</v>
      </c>
      <c r="D1602" s="2">
        <v>0</v>
      </c>
      <c r="E1602" s="2">
        <v>0</v>
      </c>
      <c r="F1602" s="2">
        <v>0</v>
      </c>
      <c r="G1602" s="3">
        <f t="shared" si="70"/>
        <v>104609.89770000002</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3789920.34</v>
      </c>
      <c r="D1604" s="2">
        <v>0</v>
      </c>
      <c r="E1604" s="2">
        <v>0</v>
      </c>
      <c r="F1604" s="2">
        <v>0</v>
      </c>
      <c r="G1604" s="3">
        <f t="shared" si="70"/>
        <v>87168.167819999988</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2691805.94</v>
      </c>
      <c r="D1605" s="2">
        <v>0</v>
      </c>
      <c r="E1605" s="2">
        <v>0</v>
      </c>
      <c r="F1605" s="2">
        <v>0</v>
      </c>
      <c r="G1605" s="3">
        <f t="shared" si="70"/>
        <v>64603.342559999997</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937031.42</v>
      </c>
      <c r="D1606" s="2">
        <v>0</v>
      </c>
      <c r="E1606" s="2">
        <v>0</v>
      </c>
      <c r="F1606" s="2">
        <v>0</v>
      </c>
      <c r="G1606" s="3">
        <f t="shared" si="70"/>
        <v>23425.785500000002</v>
      </c>
      <c r="H1606" s="3">
        <f t="shared" si="71"/>
        <v>0.42000000004190952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7869.56</v>
      </c>
      <c r="D1607" s="2">
        <v>0</v>
      </c>
      <c r="E1607" s="2">
        <v>0</v>
      </c>
      <c r="F1607" s="2">
        <v>0</v>
      </c>
      <c r="G1607" s="3">
        <f t="shared" si="70"/>
        <v>204.60856000000001</v>
      </c>
      <c r="H1607" s="3">
        <f t="shared" si="71"/>
        <v>0.43999999999959982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153213.42000000001</v>
      </c>
      <c r="D1612" s="2">
        <v>0</v>
      </c>
      <c r="E1612" s="2">
        <v>0</v>
      </c>
      <c r="F1612" s="2">
        <v>0</v>
      </c>
      <c r="G1612" s="3">
        <f t="shared" si="70"/>
        <v>4749.6160200000004</v>
      </c>
      <c r="H1612" s="3">
        <f t="shared" si="71"/>
        <v>0.42000000001280569</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389483.39</v>
      </c>
      <c r="D1613" s="2">
        <v>0</v>
      </c>
      <c r="E1613" s="2">
        <v>0</v>
      </c>
      <c r="F1613" s="2">
        <v>0</v>
      </c>
      <c r="G1613" s="3">
        <f t="shared" si="70"/>
        <v>12463.468480000001</v>
      </c>
      <c r="H1613" s="3">
        <f t="shared" si="71"/>
        <v>0.39000000001396984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802019.97</v>
      </c>
      <c r="D1620" s="2">
        <v>0</v>
      </c>
      <c r="E1620" s="2">
        <v>0</v>
      </c>
      <c r="F1620" s="2">
        <v>0</v>
      </c>
      <c r="G1620" s="3">
        <f>B1620/1000*C1620</f>
        <v>31278.778829999999</v>
      </c>
      <c r="H1620" s="3">
        <f>ABS(C1620-ROUND(C1620,0))</f>
        <v>3.0000000027939677E-2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390007.24000000022</v>
      </c>
      <c r="D1621" s="2">
        <v>0</v>
      </c>
      <c r="E1621" s="2">
        <v>0</v>
      </c>
      <c r="F1621" s="2">
        <v>0</v>
      </c>
      <c r="G1621" s="3">
        <f t="shared" si="70"/>
        <v>15600.289600000009</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390007.24</v>
      </c>
      <c r="D1681" s="2">
        <v>0</v>
      </c>
      <c r="E1681" s="2">
        <v>0</v>
      </c>
      <c r="F1681" s="2">
        <v>0</v>
      </c>
      <c r="G1681" s="3">
        <f t="shared" si="70"/>
        <v>39000.724000000002</v>
      </c>
      <c r="H1681" s="3">
        <f t="shared" si="71"/>
        <v>0.23999999999068677</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335040.71000000002</v>
      </c>
      <c r="D1683" s="2">
        <v>0</v>
      </c>
      <c r="E1683" s="2">
        <v>0</v>
      </c>
      <c r="F1683" s="2">
        <v>0</v>
      </c>
      <c r="G1683" s="3">
        <f t="shared" si="70"/>
        <v>34174.152419999999</v>
      </c>
      <c r="H1683" s="3">
        <f t="shared" si="71"/>
        <v>0.28999999997904524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7334.19</v>
      </c>
      <c r="D1684" s="2">
        <v>0</v>
      </c>
      <c r="E1684" s="2">
        <v>0</v>
      </c>
      <c r="F1684" s="2">
        <v>0</v>
      </c>
      <c r="G1684" s="3">
        <f t="shared" si="70"/>
        <v>755.42156999999986</v>
      </c>
      <c r="H1684" s="3">
        <f t="shared" si="71"/>
        <v>0.18999999999959982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47632.34</v>
      </c>
      <c r="D1686" s="14">
        <v>0</v>
      </c>
      <c r="E1686" s="14">
        <v>0</v>
      </c>
      <c r="F1686" s="14">
        <v>0</v>
      </c>
      <c r="G1686" s="15">
        <f t="shared" si="70"/>
        <v>5001.3956999999991</v>
      </c>
      <c r="H1686" s="15">
        <f t="shared" si="71"/>
        <v>0.33999999999650754</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1970</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3" t="s">
        <v>1972</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24963</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62" t="s">
        <v>1976</v>
      </c>
      <c r="F7" s="335" t="s">
        <v>1977</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62"/>
      <c r="F8" s="337" t="s">
        <v>1980</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1981</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1982</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1983</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1984</v>
      </c>
      <c r="G12" s="326"/>
      <c r="H12" s="321" t="s">
        <v>3656</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1977</v>
      </c>
      <c r="B17" s="358" t="str">
        <f>'PR-RAS'!B6</f>
        <v>PRIHODI POSLOVANJA (šifre 61+62+63+64+65+66+67+68)</v>
      </c>
      <c r="C17" s="354"/>
      <c r="D17" s="354"/>
      <c r="E17" s="354"/>
      <c r="F17" s="355"/>
      <c r="G17" s="28" t="str">
        <f>'PR-RAS'!C6</f>
        <v>6</v>
      </c>
      <c r="H17" s="275">
        <f>'PR-RAS'!D6</f>
        <v>10141782.41</v>
      </c>
      <c r="I17" s="275">
        <f>'PR-RAS'!E6</f>
        <v>4967762.1999999993</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2701421.5900000003</v>
      </c>
      <c r="I18" s="275">
        <f>'PR-RAS'!E152</f>
        <v>3785039.65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257117.42000000086</v>
      </c>
      <c r="I19" s="275">
        <f>'PR-RAS'!E649</f>
        <v>1128363.2099999995</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1980</v>
      </c>
      <c r="B22" s="358" t="str">
        <f>BILANCA!B7</f>
        <v>Nefinancijska imovina (šifre 01+02+03+04+05+06)</v>
      </c>
      <c r="C22" s="354"/>
      <c r="D22" s="354"/>
      <c r="E22" s="354"/>
      <c r="F22" s="355"/>
      <c r="G22" s="126" t="str">
        <f>BILANCA!C7</f>
        <v>B002</v>
      </c>
      <c r="H22" s="275">
        <f>BILANCA!D7</f>
        <v>64460835.950000003</v>
      </c>
      <c r="I22" s="275">
        <f>BILANCA!E7</f>
        <v>65042932.160000004</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1381878.9600000002</v>
      </c>
      <c r="I23" s="275">
        <f>BILANCA!E69</f>
        <v>1556116.36</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1084654.6200000001</v>
      </c>
      <c r="I24" s="275">
        <f>BILANCA!E177</f>
        <v>390007.24</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64758060.290000007</v>
      </c>
      <c r="I25" s="275">
        <f>BILANCA!E251</f>
        <v>66209041.280000001</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6478121.4400000004</v>
      </c>
      <c r="I31" s="275">
        <f>'RAS-funkcijski'!E141</f>
        <v>4110453.86</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1982</v>
      </c>
      <c r="B33" s="353" t="str">
        <f>'P-VRIO'!B5</f>
        <v>Promjene u vrijednosti i obujmu imovine (šifre 91511+91512)</v>
      </c>
      <c r="C33" s="354"/>
      <c r="D33" s="354"/>
      <c r="E33" s="354"/>
      <c r="F33" s="355"/>
      <c r="G33" s="126" t="str">
        <f>'P-VRIO'!C5</f>
        <v>9151</v>
      </c>
      <c r="H33" s="275">
        <f>'P-VRIO'!D5</f>
        <v>0</v>
      </c>
      <c r="I33" s="275">
        <f>'P-VRIO'!E5</f>
        <v>189719.5</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0</v>
      </c>
      <c r="I34" s="275">
        <f>'P-VRIO'!E22</f>
        <v>1034.78</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1951</v>
      </c>
      <c r="J37" s="5"/>
      <c r="K37" s="5"/>
      <c r="L37" s="5"/>
      <c r="M37" s="5"/>
      <c r="N37" s="5"/>
      <c r="O37" s="5"/>
      <c r="P37" s="5"/>
      <c r="Q37" s="5"/>
      <c r="R37" s="5"/>
      <c r="S37" s="5"/>
      <c r="T37" s="5"/>
      <c r="U37" s="5"/>
      <c r="V37" s="5"/>
      <c r="W37" s="5"/>
    </row>
    <row r="38" spans="1:23" ht="12.75" customHeight="1" x14ac:dyDescent="0.2">
      <c r="A38" s="339" t="s">
        <v>1983</v>
      </c>
      <c r="B38" s="358" t="str">
        <f>OBVEZE!B5</f>
        <v>Stanje obveza 1. siječnja (=stanju obveza iz Izvještaja o obvezama na 31. prosinca prethodne godine)</v>
      </c>
      <c r="C38" s="354"/>
      <c r="D38" s="354"/>
      <c r="E38" s="354"/>
      <c r="F38" s="355"/>
      <c r="G38" s="126" t="str">
        <f>OBVEZE!C5</f>
        <v>V001</v>
      </c>
      <c r="H38" s="275">
        <f>OBVEZE!D5</f>
        <v>1084654.6200000001</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390007.24000000022</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390007.24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739" zoomScaleNormal="100" workbookViewId="0">
      <selection activeCell="D743" sqref="D74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10141782.41</v>
      </c>
      <c r="E6" s="60">
        <f>E7+E43+E49+E82+E106+E125+E134+E140</f>
        <v>4967762.1999999993</v>
      </c>
      <c r="F6" s="45">
        <f t="shared" ref="F6:F132" si="0">IF(D6&lt;&gt;0,IF(E6/D6&gt;=100,"&gt;&gt;100",E6/D6*100),"-")</f>
        <v>48.983127414582341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4611738.8899999997</v>
      </c>
      <c r="E49" s="60">
        <f>E50+E53+E58+E61+E64+E68+E71+E74+E77</f>
        <v>863130.91</v>
      </c>
      <c r="F49" s="45">
        <f t="shared" si="0"/>
        <v>18.715953582532514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14400</v>
      </c>
      <c r="E53" s="60">
        <f t="shared" si="8"/>
        <v>44322.400000000001</v>
      </c>
      <c r="F53" s="45">
        <f t="shared" si="0"/>
        <v>307.79444444444442</v>
      </c>
    </row>
    <row r="54" spans="1:6" ht="12.75" customHeight="1" x14ac:dyDescent="0.2">
      <c r="A54" s="63">
        <v>6321</v>
      </c>
      <c r="B54" s="65" t="s">
        <v>111</v>
      </c>
      <c r="C54" s="247" t="s">
        <v>112</v>
      </c>
      <c r="D54" s="194">
        <v>0</v>
      </c>
      <c r="E54" s="194">
        <v>3532.5</v>
      </c>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14400</v>
      </c>
      <c r="E56" s="194">
        <v>40789.9</v>
      </c>
      <c r="F56" s="45">
        <f t="shared" si="0"/>
        <v>283.26319444444448</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25760.38</v>
      </c>
      <c r="E68" s="60">
        <f t="shared" si="11"/>
        <v>818808.51</v>
      </c>
      <c r="F68" s="45">
        <f t="shared" si="0"/>
        <v>3178.5575756258254</v>
      </c>
    </row>
    <row r="69" spans="1:6" ht="12.75" customHeight="1" x14ac:dyDescent="0.2">
      <c r="A69" s="63" t="s">
        <v>141</v>
      </c>
      <c r="B69" s="64" t="s">
        <v>142</v>
      </c>
      <c r="C69" s="247" t="s">
        <v>141</v>
      </c>
      <c r="D69" s="194">
        <v>25760.38</v>
      </c>
      <c r="E69" s="194">
        <v>39900</v>
      </c>
      <c r="F69" s="45">
        <f t="shared" si="0"/>
        <v>154.88901949427765</v>
      </c>
    </row>
    <row r="70" spans="1:6" ht="24" x14ac:dyDescent="0.2">
      <c r="A70" s="63" t="s">
        <v>143</v>
      </c>
      <c r="B70" s="64" t="s">
        <v>144</v>
      </c>
      <c r="C70" s="247" t="s">
        <v>143</v>
      </c>
      <c r="D70" s="194">
        <v>0</v>
      </c>
      <c r="E70" s="194">
        <v>778908.51</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4571578.51</v>
      </c>
      <c r="E74" s="60">
        <f t="shared" si="13"/>
        <v>0</v>
      </c>
      <c r="F74" s="45">
        <f t="shared" si="0"/>
        <v>0</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4571578.51</v>
      </c>
      <c r="E76" s="194">
        <v>0</v>
      </c>
      <c r="F76" s="45">
        <f t="shared" si="0"/>
        <v>0</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6202.7</v>
      </c>
      <c r="E82" s="60">
        <f t="shared" si="15"/>
        <v>5985.34</v>
      </c>
      <c r="F82" s="45">
        <f t="shared" si="0"/>
        <v>96.495719605978053</v>
      </c>
    </row>
    <row r="83" spans="1:6" ht="12.75" customHeight="1" x14ac:dyDescent="0.2">
      <c r="A83" s="63">
        <v>641</v>
      </c>
      <c r="B83" s="64" t="s">
        <v>169</v>
      </c>
      <c r="C83" s="247" t="s">
        <v>170</v>
      </c>
      <c r="D83" s="60">
        <f t="shared" ref="D83:E83" si="16">SUM(D84:D90)</f>
        <v>6202.7</v>
      </c>
      <c r="E83" s="60">
        <f t="shared" si="16"/>
        <v>5985.34</v>
      </c>
      <c r="F83" s="45">
        <f t="shared" si="0"/>
        <v>96.495719605978053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0.43</v>
      </c>
      <c r="E85" s="194">
        <v>0.11</v>
      </c>
      <c r="F85" s="45">
        <f t="shared" si="0"/>
        <v>25.581395348837212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217.27</v>
      </c>
      <c r="E87" s="194">
        <v>0.23</v>
      </c>
      <c r="F87" s="45">
        <f t="shared" si="0"/>
        <v>0.10585906936070327</v>
      </c>
    </row>
    <row r="88" spans="1:6" ht="12.75" customHeight="1" x14ac:dyDescent="0.2">
      <c r="A88" s="63">
        <v>6416</v>
      </c>
      <c r="B88" s="64" t="s">
        <v>179</v>
      </c>
      <c r="C88" s="247" t="s">
        <v>180</v>
      </c>
      <c r="D88" s="194">
        <v>5985</v>
      </c>
      <c r="E88" s="194">
        <v>5985</v>
      </c>
      <c r="F88" s="45">
        <f t="shared" si="0"/>
        <v>100</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33257.14</v>
      </c>
      <c r="E106" s="60">
        <f>E107+E112+E120+E124</f>
        <v>14000</v>
      </c>
      <c r="F106" s="45">
        <f t="shared" si="0"/>
        <v>42.096223547785527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33257.14</v>
      </c>
      <c r="E112" s="60">
        <f t="shared" si="20"/>
        <v>14000</v>
      </c>
      <c r="F112" s="45">
        <f t="shared" si="0"/>
        <v>42.096223547785527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33257.14</v>
      </c>
      <c r="E117" s="194">
        <v>14000</v>
      </c>
      <c r="F117" s="45">
        <f t="shared" si="0"/>
        <v>42.096223547785527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344676.39</v>
      </c>
      <c r="E125" s="60">
        <f t="shared" si="22"/>
        <v>768989.65</v>
      </c>
      <c r="F125" s="45">
        <f t="shared" si="0"/>
        <v>223.10482304865732</v>
      </c>
    </row>
    <row r="126" spans="1:6" ht="12.75" customHeight="1" x14ac:dyDescent="0.2">
      <c r="A126" s="63">
        <v>661</v>
      </c>
      <c r="B126" s="65" t="s">
        <v>255</v>
      </c>
      <c r="C126" s="247" t="s">
        <v>256</v>
      </c>
      <c r="D126" s="60">
        <f t="shared" ref="D126:E126" si="23">SUM(D127:D128)</f>
        <v>313676.39</v>
      </c>
      <c r="E126" s="60">
        <f t="shared" si="23"/>
        <v>719979.65</v>
      </c>
      <c r="F126" s="45">
        <f t="shared" si="0"/>
        <v>229.52943637230715</v>
      </c>
    </row>
    <row r="127" spans="1:6" ht="12.75" customHeight="1" x14ac:dyDescent="0.2">
      <c r="A127" s="63">
        <v>6614</v>
      </c>
      <c r="B127" s="65" t="s">
        <v>257</v>
      </c>
      <c r="C127" s="247" t="s">
        <v>258</v>
      </c>
      <c r="D127" s="194">
        <v>11788.82</v>
      </c>
      <c r="E127" s="194">
        <v>47961.18</v>
      </c>
      <c r="F127" s="45">
        <f t="shared" si="0"/>
        <v>406.83613796800699</v>
      </c>
    </row>
    <row r="128" spans="1:6" ht="12.75" customHeight="1" x14ac:dyDescent="0.2">
      <c r="A128" s="63">
        <v>6615</v>
      </c>
      <c r="B128" s="65" t="s">
        <v>259</v>
      </c>
      <c r="C128" s="247" t="s">
        <v>260</v>
      </c>
      <c r="D128" s="194">
        <v>301887.57</v>
      </c>
      <c r="E128" s="194">
        <v>672018.47</v>
      </c>
      <c r="F128" s="45">
        <f t="shared" si="0"/>
        <v>222.60554483909357</v>
      </c>
    </row>
    <row r="129" spans="1:6" ht="36" x14ac:dyDescent="0.2">
      <c r="A129" s="63">
        <v>663</v>
      </c>
      <c r="B129" s="182" t="s">
        <v>261</v>
      </c>
      <c r="C129" s="247" t="s">
        <v>262</v>
      </c>
      <c r="D129" s="60">
        <f t="shared" ref="D129:E129" si="24">SUM(D130:D133)</f>
        <v>31000</v>
      </c>
      <c r="E129" s="60">
        <f t="shared" si="24"/>
        <v>49010</v>
      </c>
      <c r="F129" s="45">
        <f t="shared" si="0"/>
        <v>158.09677419354838</v>
      </c>
    </row>
    <row r="130" spans="1:6" ht="12.75" customHeight="1" x14ac:dyDescent="0.2">
      <c r="A130" s="63">
        <v>6631</v>
      </c>
      <c r="B130" s="65" t="s">
        <v>263</v>
      </c>
      <c r="C130" s="247" t="s">
        <v>264</v>
      </c>
      <c r="D130" s="194">
        <v>31000</v>
      </c>
      <c r="E130" s="194">
        <v>2500</v>
      </c>
      <c r="F130" s="45">
        <f t="shared" si="0"/>
        <v>8.064516129032258</v>
      </c>
    </row>
    <row r="131" spans="1:6" ht="12.75" customHeight="1" x14ac:dyDescent="0.2">
      <c r="A131" s="63">
        <v>6632</v>
      </c>
      <c r="B131" s="182" t="s">
        <v>265</v>
      </c>
      <c r="C131" s="247" t="s">
        <v>266</v>
      </c>
      <c r="D131" s="194">
        <v>0</v>
      </c>
      <c r="E131" s="194">
        <v>46510</v>
      </c>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5145907.29</v>
      </c>
      <c r="E134" s="60">
        <f t="shared" si="25"/>
        <v>3315656.3</v>
      </c>
      <c r="F134" s="45">
        <f t="shared" ref="F134:F229" si="26">IF(D134&lt;&gt;0,IF(E134/D134&gt;=100,"&gt;&gt;100",E134/D134*100),"-")</f>
        <v>64.432880600925088</v>
      </c>
    </row>
    <row r="135" spans="1:6" ht="24" x14ac:dyDescent="0.2">
      <c r="A135" s="63">
        <v>671</v>
      </c>
      <c r="B135" s="182" t="s">
        <v>273</v>
      </c>
      <c r="C135" s="247" t="s">
        <v>274</v>
      </c>
      <c r="D135" s="60">
        <f t="shared" ref="D135:E135" si="27">SUM(D136:D138)</f>
        <v>5145907.29</v>
      </c>
      <c r="E135" s="60">
        <f t="shared" si="27"/>
        <v>3315656.3</v>
      </c>
      <c r="F135" s="45">
        <f t="shared" si="26"/>
        <v>64.432880600925088</v>
      </c>
    </row>
    <row r="136" spans="1:6" ht="12.75" customHeight="1" x14ac:dyDescent="0.2">
      <c r="A136" s="63">
        <v>6711</v>
      </c>
      <c r="B136" s="65" t="s">
        <v>275</v>
      </c>
      <c r="C136" s="247" t="s">
        <v>276</v>
      </c>
      <c r="D136" s="194">
        <v>2561355.9</v>
      </c>
      <c r="E136" s="194">
        <v>3157933.17</v>
      </c>
      <c r="F136" s="45">
        <f t="shared" si="26"/>
        <v>123.2914633222193</v>
      </c>
    </row>
    <row r="137" spans="1:6" ht="24" x14ac:dyDescent="0.2">
      <c r="A137" s="63">
        <v>6712</v>
      </c>
      <c r="B137" s="182" t="s">
        <v>277</v>
      </c>
      <c r="C137" s="247" t="s">
        <v>278</v>
      </c>
      <c r="D137" s="194">
        <v>2584551.39</v>
      </c>
      <c r="E137" s="194">
        <v>157723.13</v>
      </c>
      <c r="F137" s="45">
        <f t="shared" si="26"/>
        <v>6.1025341036070477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2701421.5900000003</v>
      </c>
      <c r="E152" s="60">
        <f>E153+E164+E202+E221+E230+E262+E273</f>
        <v>3785039.65</v>
      </c>
      <c r="F152" s="45">
        <f t="shared" si="26"/>
        <v>140.11288219548138</v>
      </c>
    </row>
    <row r="153" spans="1:6" ht="12.75" customHeight="1" x14ac:dyDescent="0.2">
      <c r="A153" s="63">
        <v>31</v>
      </c>
      <c r="B153" s="64" t="s">
        <v>308</v>
      </c>
      <c r="C153" s="247" t="s">
        <v>309</v>
      </c>
      <c r="D153" s="60">
        <f t="shared" ref="D153:E153" si="30">D154+D159+D160</f>
        <v>1910763.52</v>
      </c>
      <c r="E153" s="60">
        <f t="shared" si="30"/>
        <v>2707635.0100000002</v>
      </c>
      <c r="F153" s="45">
        <f t="shared" si="26"/>
        <v>141.70434915985837</v>
      </c>
    </row>
    <row r="154" spans="1:6" ht="12.75" customHeight="1" x14ac:dyDescent="0.2">
      <c r="A154" s="63">
        <v>311</v>
      </c>
      <c r="B154" s="64" t="s">
        <v>310</v>
      </c>
      <c r="C154" s="247" t="s">
        <v>311</v>
      </c>
      <c r="D154" s="60">
        <f t="shared" ref="D154:E154" si="31">SUM(D155:D158)</f>
        <v>1559617.56</v>
      </c>
      <c r="E154" s="60">
        <f t="shared" si="31"/>
        <v>2182540.19</v>
      </c>
      <c r="F154" s="45">
        <f t="shared" si="26"/>
        <v>139.94072944395418</v>
      </c>
    </row>
    <row r="155" spans="1:6" ht="12.75" customHeight="1" x14ac:dyDescent="0.2">
      <c r="A155" s="63">
        <v>3111</v>
      </c>
      <c r="B155" s="64" t="s">
        <v>312</v>
      </c>
      <c r="C155" s="247" t="s">
        <v>313</v>
      </c>
      <c r="D155" s="194">
        <v>1559617.56</v>
      </c>
      <c r="E155" s="194">
        <v>2111577.2599999998</v>
      </c>
      <c r="F155" s="45">
        <f t="shared" si="26"/>
        <v>135.39070821952015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v>70962.929999999993</v>
      </c>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95405.03</v>
      </c>
      <c r="E159" s="194">
        <v>167475.26</v>
      </c>
      <c r="F159" s="45">
        <f t="shared" si="26"/>
        <v>175.54133152099004</v>
      </c>
    </row>
    <row r="160" spans="1:6" ht="12.75" customHeight="1" x14ac:dyDescent="0.2">
      <c r="A160" s="63">
        <v>313</v>
      </c>
      <c r="B160" s="65" t="s">
        <v>322</v>
      </c>
      <c r="C160" s="247" t="s">
        <v>323</v>
      </c>
      <c r="D160" s="60">
        <f t="shared" ref="D160:E160" si="32">SUM(D161:D163)</f>
        <v>255740.93</v>
      </c>
      <c r="E160" s="60">
        <f t="shared" si="32"/>
        <v>357619.56</v>
      </c>
      <c r="F160" s="45">
        <f t="shared" si="26"/>
        <v>139.83665422660349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255740.93</v>
      </c>
      <c r="E162" s="194">
        <v>357619.56</v>
      </c>
      <c r="F162" s="45">
        <f t="shared" si="26"/>
        <v>139.83665422660349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787481.35000000009</v>
      </c>
      <c r="E164" s="60">
        <f>E165+E170+E178+E188+E189+E194</f>
        <v>1069267.6099999999</v>
      </c>
      <c r="F164" s="45">
        <f t="shared" si="26"/>
        <v>135.78322965997859</v>
      </c>
    </row>
    <row r="165" spans="1:6" ht="12.75" customHeight="1" x14ac:dyDescent="0.2">
      <c r="A165" s="63">
        <v>321</v>
      </c>
      <c r="B165" s="64" t="s">
        <v>332</v>
      </c>
      <c r="C165" s="247" t="s">
        <v>333</v>
      </c>
      <c r="D165" s="60">
        <f t="shared" ref="D165:E165" si="33">SUM(D166:D169)</f>
        <v>105533.48000000001</v>
      </c>
      <c r="E165" s="60">
        <f t="shared" si="33"/>
        <v>183349.93</v>
      </c>
      <c r="F165" s="45">
        <f t="shared" si="26"/>
        <v>173.73626833873001</v>
      </c>
    </row>
    <row r="166" spans="1:6" ht="12.75" customHeight="1" x14ac:dyDescent="0.2">
      <c r="A166" s="63">
        <v>3211</v>
      </c>
      <c r="B166" s="64" t="s">
        <v>334</v>
      </c>
      <c r="C166" s="247" t="s">
        <v>335</v>
      </c>
      <c r="D166" s="194">
        <v>47512.12</v>
      </c>
      <c r="E166" s="194">
        <v>98612.01</v>
      </c>
      <c r="F166" s="45">
        <f t="shared" si="26"/>
        <v>207.55127323301929</v>
      </c>
    </row>
    <row r="167" spans="1:6" ht="12.75" customHeight="1" x14ac:dyDescent="0.2">
      <c r="A167" s="63">
        <v>3212</v>
      </c>
      <c r="B167" s="64" t="s">
        <v>336</v>
      </c>
      <c r="C167" s="247" t="s">
        <v>337</v>
      </c>
      <c r="D167" s="194">
        <v>30020.42</v>
      </c>
      <c r="E167" s="194">
        <v>36551.120000000003</v>
      </c>
      <c r="F167" s="45">
        <f t="shared" si="26"/>
        <v>121.75419264620551</v>
      </c>
    </row>
    <row r="168" spans="1:6" ht="12.75" customHeight="1" x14ac:dyDescent="0.2">
      <c r="A168" s="63">
        <v>3213</v>
      </c>
      <c r="B168" s="64" t="s">
        <v>338</v>
      </c>
      <c r="C168" s="247" t="s">
        <v>339</v>
      </c>
      <c r="D168" s="194">
        <v>1478.44</v>
      </c>
      <c r="E168" s="194">
        <v>7622.8</v>
      </c>
      <c r="F168" s="45">
        <f t="shared" si="26"/>
        <v>515.59752171207492</v>
      </c>
    </row>
    <row r="169" spans="1:6" ht="12.75" customHeight="1" x14ac:dyDescent="0.2">
      <c r="A169" s="63">
        <v>3214</v>
      </c>
      <c r="B169" s="64" t="s">
        <v>340</v>
      </c>
      <c r="C169" s="247" t="s">
        <v>341</v>
      </c>
      <c r="D169" s="194">
        <v>26522.5</v>
      </c>
      <c r="E169" s="194">
        <v>40564</v>
      </c>
      <c r="F169" s="45">
        <f t="shared" si="26"/>
        <v>152.94184183240645</v>
      </c>
    </row>
    <row r="170" spans="1:6" ht="12.75" customHeight="1" x14ac:dyDescent="0.2">
      <c r="A170" s="63">
        <v>322</v>
      </c>
      <c r="B170" s="64" t="s">
        <v>342</v>
      </c>
      <c r="C170" s="247" t="s">
        <v>343</v>
      </c>
      <c r="D170" s="60">
        <f t="shared" ref="D170:E170" si="34">SUM(D171:D177)</f>
        <v>142051.10000000003</v>
      </c>
      <c r="E170" s="60">
        <f t="shared" si="34"/>
        <v>276443.37999999995</v>
      </c>
      <c r="F170" s="45">
        <f t="shared" si="26"/>
        <v>194.60840500355147</v>
      </c>
    </row>
    <row r="171" spans="1:6" ht="12.75" customHeight="1" x14ac:dyDescent="0.2">
      <c r="A171" s="63">
        <v>3221</v>
      </c>
      <c r="B171" s="64" t="s">
        <v>344</v>
      </c>
      <c r="C171" s="247" t="s">
        <v>345</v>
      </c>
      <c r="D171" s="194">
        <v>11091.95</v>
      </c>
      <c r="E171" s="194">
        <v>24728.37</v>
      </c>
      <c r="F171" s="45">
        <f t="shared" si="26"/>
        <v>222.93978966728122</v>
      </c>
    </row>
    <row r="172" spans="1:6" ht="12.75" customHeight="1" x14ac:dyDescent="0.2">
      <c r="A172" s="63">
        <v>3222</v>
      </c>
      <c r="B172" s="64" t="s">
        <v>346</v>
      </c>
      <c r="C172" s="247" t="s">
        <v>347</v>
      </c>
      <c r="D172" s="194">
        <v>41188.129999999997</v>
      </c>
      <c r="E172" s="194">
        <v>95566.28</v>
      </c>
      <c r="F172" s="45">
        <f t="shared" si="26"/>
        <v>232.02383793583249</v>
      </c>
    </row>
    <row r="173" spans="1:6" ht="12.75" customHeight="1" x14ac:dyDescent="0.2">
      <c r="A173" s="63">
        <v>3223</v>
      </c>
      <c r="B173" s="65" t="s">
        <v>348</v>
      </c>
      <c r="C173" s="247" t="s">
        <v>349</v>
      </c>
      <c r="D173" s="194">
        <v>81746.320000000007</v>
      </c>
      <c r="E173" s="194">
        <v>105859.31</v>
      </c>
      <c r="F173" s="45">
        <f t="shared" si="26"/>
        <v>129.49734006374842</v>
      </c>
    </row>
    <row r="174" spans="1:6" ht="12.75" customHeight="1" x14ac:dyDescent="0.2">
      <c r="A174" s="63">
        <v>3224</v>
      </c>
      <c r="B174" s="65" t="s">
        <v>350</v>
      </c>
      <c r="C174" s="247" t="s">
        <v>351</v>
      </c>
      <c r="D174" s="194">
        <v>6201.24</v>
      </c>
      <c r="E174" s="194">
        <v>5656.27</v>
      </c>
      <c r="F174" s="45">
        <f t="shared" si="26"/>
        <v>91.211918906541285</v>
      </c>
    </row>
    <row r="175" spans="1:6" ht="12.75" customHeight="1" x14ac:dyDescent="0.2">
      <c r="A175" s="63">
        <v>3225</v>
      </c>
      <c r="B175" s="65" t="s">
        <v>352</v>
      </c>
      <c r="C175" s="247" t="s">
        <v>353</v>
      </c>
      <c r="D175" s="194">
        <v>1280.98</v>
      </c>
      <c r="E175" s="194">
        <v>40314.97</v>
      </c>
      <c r="F175" s="45">
        <f t="shared" si="26"/>
        <v>3147.1974581960685</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542.48</v>
      </c>
      <c r="E177" s="194">
        <v>4318.18</v>
      </c>
      <c r="F177" s="45">
        <f t="shared" si="26"/>
        <v>796.0072260728507</v>
      </c>
    </row>
    <row r="178" spans="1:6" ht="12.75" customHeight="1" x14ac:dyDescent="0.2">
      <c r="A178" s="63">
        <v>323</v>
      </c>
      <c r="B178" s="65" t="s">
        <v>358</v>
      </c>
      <c r="C178" s="247" t="s">
        <v>359</v>
      </c>
      <c r="D178" s="60">
        <f t="shared" ref="D178:E178" si="35">SUM(D179:D187)</f>
        <v>477479.72</v>
      </c>
      <c r="E178" s="60">
        <f t="shared" si="35"/>
        <v>525161.09</v>
      </c>
      <c r="F178" s="45">
        <f t="shared" si="26"/>
        <v>109.98605134475659</v>
      </c>
    </row>
    <row r="179" spans="1:6" ht="12.75" customHeight="1" x14ac:dyDescent="0.2">
      <c r="A179" s="63">
        <v>3231</v>
      </c>
      <c r="B179" s="65" t="s">
        <v>360</v>
      </c>
      <c r="C179" s="247" t="s">
        <v>361</v>
      </c>
      <c r="D179" s="194">
        <v>11337.8</v>
      </c>
      <c r="E179" s="194">
        <v>10259.74</v>
      </c>
      <c r="F179" s="45">
        <f t="shared" si="26"/>
        <v>90.491453368378345</v>
      </c>
    </row>
    <row r="180" spans="1:6" ht="12.75" customHeight="1" x14ac:dyDescent="0.2">
      <c r="A180" s="63">
        <v>3232</v>
      </c>
      <c r="B180" s="65" t="s">
        <v>362</v>
      </c>
      <c r="C180" s="247" t="s">
        <v>363</v>
      </c>
      <c r="D180" s="194">
        <v>17876.3</v>
      </c>
      <c r="E180" s="194">
        <v>72810.929999999993</v>
      </c>
      <c r="F180" s="45">
        <f t="shared" si="26"/>
        <v>407.30425199845604</v>
      </c>
    </row>
    <row r="181" spans="1:6" ht="12.75" customHeight="1" x14ac:dyDescent="0.2">
      <c r="A181" s="63">
        <v>3233</v>
      </c>
      <c r="B181" s="65" t="s">
        <v>364</v>
      </c>
      <c r="C181" s="247" t="s">
        <v>365</v>
      </c>
      <c r="D181" s="194">
        <v>7216.65</v>
      </c>
      <c r="E181" s="194">
        <v>1757</v>
      </c>
      <c r="F181" s="45">
        <f t="shared" si="26"/>
        <v>24.346476550754158</v>
      </c>
    </row>
    <row r="182" spans="1:6" ht="12.75" customHeight="1" x14ac:dyDescent="0.2">
      <c r="A182" s="63">
        <v>3234</v>
      </c>
      <c r="B182" s="65" t="s">
        <v>366</v>
      </c>
      <c r="C182" s="247" t="s">
        <v>367</v>
      </c>
      <c r="D182" s="194">
        <v>9785.7900000000009</v>
      </c>
      <c r="E182" s="194">
        <v>11634.25</v>
      </c>
      <c r="F182" s="45">
        <f t="shared" si="26"/>
        <v>118.88922611255708</v>
      </c>
    </row>
    <row r="183" spans="1:6" ht="12.75" customHeight="1" x14ac:dyDescent="0.2">
      <c r="A183" s="63">
        <v>3235</v>
      </c>
      <c r="B183" s="64" t="s">
        <v>368</v>
      </c>
      <c r="C183" s="247" t="s">
        <v>369</v>
      </c>
      <c r="D183" s="194">
        <v>5471.3</v>
      </c>
      <c r="E183" s="194">
        <v>10766.28</v>
      </c>
      <c r="F183" s="45">
        <f t="shared" si="26"/>
        <v>196.77736552556067</v>
      </c>
    </row>
    <row r="184" spans="1:6" ht="12.75" customHeight="1" x14ac:dyDescent="0.2">
      <c r="A184" s="63">
        <v>3236</v>
      </c>
      <c r="B184" s="64" t="s">
        <v>370</v>
      </c>
      <c r="C184" s="247" t="s">
        <v>371</v>
      </c>
      <c r="D184" s="194">
        <v>225</v>
      </c>
      <c r="E184" s="194">
        <v>11027</v>
      </c>
      <c r="F184" s="45">
        <f t="shared" si="26"/>
        <v>4900.8888888888887</v>
      </c>
    </row>
    <row r="185" spans="1:6" ht="12.75" customHeight="1" x14ac:dyDescent="0.2">
      <c r="A185" s="63">
        <v>3237</v>
      </c>
      <c r="B185" s="64" t="s">
        <v>372</v>
      </c>
      <c r="C185" s="247" t="s">
        <v>373</v>
      </c>
      <c r="D185" s="194">
        <v>110948.8</v>
      </c>
      <c r="E185" s="194">
        <v>97829.84</v>
      </c>
      <c r="F185" s="45">
        <f t="shared" si="26"/>
        <v>88.175663008522847</v>
      </c>
    </row>
    <row r="186" spans="1:6" ht="12.75" customHeight="1" x14ac:dyDescent="0.2">
      <c r="A186" s="63">
        <v>3238</v>
      </c>
      <c r="B186" s="64" t="s">
        <v>374</v>
      </c>
      <c r="C186" s="247" t="s">
        <v>375</v>
      </c>
      <c r="D186" s="194">
        <v>19741.02</v>
      </c>
      <c r="E186" s="194">
        <v>18518.41</v>
      </c>
      <c r="F186" s="45">
        <f t="shared" si="26"/>
        <v>93.806753653053391</v>
      </c>
    </row>
    <row r="187" spans="1:6" ht="12.75" customHeight="1" x14ac:dyDescent="0.2">
      <c r="A187" s="63">
        <v>3239</v>
      </c>
      <c r="B187" s="64" t="s">
        <v>376</v>
      </c>
      <c r="C187" s="247" t="s">
        <v>377</v>
      </c>
      <c r="D187" s="194">
        <v>294877.06</v>
      </c>
      <c r="E187" s="194">
        <v>290557.64</v>
      </c>
      <c r="F187" s="45">
        <f t="shared" si="26"/>
        <v>98.535179372718929</v>
      </c>
    </row>
    <row r="188" spans="1:6" ht="12.75" customHeight="1" x14ac:dyDescent="0.2">
      <c r="A188" s="63">
        <v>324</v>
      </c>
      <c r="B188" s="64" t="s">
        <v>378</v>
      </c>
      <c r="C188" s="247" t="s">
        <v>379</v>
      </c>
      <c r="D188" s="194">
        <v>1779</v>
      </c>
      <c r="E188" s="194">
        <v>3834.67</v>
      </c>
      <c r="F188" s="45">
        <f t="shared" si="26"/>
        <v>215.5519955030916</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60638.05</v>
      </c>
      <c r="E194" s="60">
        <f t="shared" si="36"/>
        <v>80478.539999999979</v>
      </c>
      <c r="F194" s="45">
        <f t="shared" si="26"/>
        <v>132.71953830969164</v>
      </c>
    </row>
    <row r="195" spans="1:6" ht="12.75" customHeight="1" x14ac:dyDescent="0.2">
      <c r="A195" s="63">
        <v>3291</v>
      </c>
      <c r="B195" s="183" t="s">
        <v>392</v>
      </c>
      <c r="C195" s="247" t="s">
        <v>393</v>
      </c>
      <c r="D195" s="194">
        <v>982.49</v>
      </c>
      <c r="E195" s="194">
        <v>2049.2399999999998</v>
      </c>
      <c r="F195" s="45">
        <f t="shared" si="26"/>
        <v>208.57616871418537</v>
      </c>
    </row>
    <row r="196" spans="1:6" ht="12.75" customHeight="1" x14ac:dyDescent="0.2">
      <c r="A196" s="63">
        <v>3292</v>
      </c>
      <c r="B196" s="64" t="s">
        <v>394</v>
      </c>
      <c r="C196" s="247" t="s">
        <v>395</v>
      </c>
      <c r="D196" s="194">
        <v>14564.97</v>
      </c>
      <c r="E196" s="194">
        <v>18649.89</v>
      </c>
      <c r="F196" s="45">
        <f t="shared" si="26"/>
        <v>128.04619576971322</v>
      </c>
    </row>
    <row r="197" spans="1:6" ht="12.75" customHeight="1" x14ac:dyDescent="0.2">
      <c r="A197" s="63">
        <v>3293</v>
      </c>
      <c r="B197" s="64" t="s">
        <v>396</v>
      </c>
      <c r="C197" s="247" t="s">
        <v>397</v>
      </c>
      <c r="D197" s="194">
        <v>31771.82</v>
      </c>
      <c r="E197" s="194">
        <v>49436.99</v>
      </c>
      <c r="F197" s="45">
        <f t="shared" si="26"/>
        <v>155.60011985463848</v>
      </c>
    </row>
    <row r="198" spans="1:6" ht="12.75" customHeight="1" x14ac:dyDescent="0.2">
      <c r="A198" s="63">
        <v>3294</v>
      </c>
      <c r="B198" s="64" t="s">
        <v>398</v>
      </c>
      <c r="C198" s="247" t="s">
        <v>399</v>
      </c>
      <c r="D198" s="194">
        <v>802.58</v>
      </c>
      <c r="E198" s="194">
        <v>1081.01</v>
      </c>
      <c r="F198" s="45">
        <f t="shared" si="26"/>
        <v>134.69186872336712</v>
      </c>
    </row>
    <row r="199" spans="1:6" ht="12.75" customHeight="1" x14ac:dyDescent="0.2">
      <c r="A199" s="63">
        <v>3295</v>
      </c>
      <c r="B199" s="64" t="s">
        <v>400</v>
      </c>
      <c r="C199" s="247" t="s">
        <v>401</v>
      </c>
      <c r="D199" s="194">
        <v>7356.32</v>
      </c>
      <c r="E199" s="194">
        <v>4241.62</v>
      </c>
      <c r="F199" s="45">
        <f t="shared" si="26"/>
        <v>57.659536289884073</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5159.87</v>
      </c>
      <c r="E201" s="194">
        <v>5019.79</v>
      </c>
      <c r="F201" s="45">
        <f t="shared" si="26"/>
        <v>97.285202921779032</v>
      </c>
    </row>
    <row r="202" spans="1:6" ht="12.75" customHeight="1" x14ac:dyDescent="0.2">
      <c r="A202" s="63">
        <v>34</v>
      </c>
      <c r="B202" s="183" t="s">
        <v>406</v>
      </c>
      <c r="C202" s="247" t="s">
        <v>407</v>
      </c>
      <c r="D202" s="60">
        <f t="shared" ref="D202:E202" si="37">D203+D208+D216</f>
        <v>3176.7200000000003</v>
      </c>
      <c r="E202" s="60">
        <f t="shared" si="37"/>
        <v>8137.03</v>
      </c>
      <c r="F202" s="45">
        <f t="shared" si="26"/>
        <v>256.14564708252539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3176.7200000000003</v>
      </c>
      <c r="E216" s="60">
        <f t="shared" si="40"/>
        <v>8137.03</v>
      </c>
      <c r="F216" s="45">
        <f t="shared" si="26"/>
        <v>256.14564708252539</v>
      </c>
    </row>
    <row r="217" spans="1:6" ht="12.75" customHeight="1" x14ac:dyDescent="0.2">
      <c r="A217" s="63">
        <v>3431</v>
      </c>
      <c r="B217" s="182" t="s">
        <v>436</v>
      </c>
      <c r="C217" s="247" t="s">
        <v>437</v>
      </c>
      <c r="D217" s="194">
        <v>3069.67</v>
      </c>
      <c r="E217" s="194">
        <v>7922.42</v>
      </c>
      <c r="F217" s="45">
        <f t="shared" si="26"/>
        <v>258.08702564119267</v>
      </c>
    </row>
    <row r="218" spans="1:6" ht="12.75" customHeight="1" x14ac:dyDescent="0.2">
      <c r="A218" s="63">
        <v>3432</v>
      </c>
      <c r="B218" s="65" t="s">
        <v>438</v>
      </c>
      <c r="C218" s="247" t="s">
        <v>439</v>
      </c>
      <c r="D218" s="194">
        <v>102.23</v>
      </c>
      <c r="E218" s="194">
        <v>213.9</v>
      </c>
      <c r="F218" s="45">
        <f t="shared" si="26"/>
        <v>209.23408001565096</v>
      </c>
    </row>
    <row r="219" spans="1:6" ht="12.75" customHeight="1" x14ac:dyDescent="0.2">
      <c r="A219" s="63">
        <v>3433</v>
      </c>
      <c r="B219" s="65" t="s">
        <v>440</v>
      </c>
      <c r="C219" s="247" t="s">
        <v>441</v>
      </c>
      <c r="D219" s="194">
        <v>4.82</v>
      </c>
      <c r="E219" s="194">
        <v>0.71</v>
      </c>
      <c r="F219" s="45">
        <f t="shared" si="26"/>
        <v>14.730290456431533</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2701421.5900000003</v>
      </c>
      <c r="E299" s="60">
        <f>E152-E297+E298</f>
        <v>3785039.65</v>
      </c>
      <c r="F299" s="45">
        <f t="shared" si="68"/>
        <v>140.11288219548138</v>
      </c>
    </row>
    <row r="300" spans="1:6" ht="12.75" customHeight="1" x14ac:dyDescent="0.2">
      <c r="A300" s="63" t="s">
        <v>582</v>
      </c>
      <c r="B300" s="64" t="s">
        <v>593</v>
      </c>
      <c r="C300" s="247" t="s">
        <v>594</v>
      </c>
      <c r="D300" s="60">
        <f>IF(D6&gt;=D299,D6-D299,0)</f>
        <v>7440360.8200000003</v>
      </c>
      <c r="E300" s="60">
        <f>IF(E6&gt;=E299,E6-E299,0)</f>
        <v>1182722.5499999993</v>
      </c>
      <c r="F300" s="45">
        <f t="shared" si="68"/>
        <v>15.896037552651906</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5327379.8899999997</v>
      </c>
      <c r="E302" s="194">
        <v>5613085.8399999999</v>
      </c>
      <c r="F302" s="45">
        <f t="shared" si="68"/>
        <v>105.36297309182507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13583.56</v>
      </c>
      <c r="E304" s="194">
        <v>25718.11</v>
      </c>
      <c r="F304" s="45">
        <f t="shared" si="68"/>
        <v>189.3326197256095</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1156</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1156</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1156</v>
      </c>
      <c r="F336" s="45" t="str">
        <f t="shared" si="72"/>
        <v>-</v>
      </c>
    </row>
    <row r="337" spans="1:6" ht="12.75" customHeight="1" x14ac:dyDescent="0.2">
      <c r="A337" s="63">
        <v>7231</v>
      </c>
      <c r="B337" s="64" t="s">
        <v>666</v>
      </c>
      <c r="C337" s="247" t="s">
        <v>667</v>
      </c>
      <c r="D337" s="194">
        <v>0</v>
      </c>
      <c r="E337" s="194">
        <v>1156</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3776699.8499999996</v>
      </c>
      <c r="E360" s="60">
        <f t="shared" si="86"/>
        <v>325414.21000000002</v>
      </c>
      <c r="F360" s="45">
        <f t="shared" si="72"/>
        <v>8.6163640989368027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107754.82</v>
      </c>
      <c r="E373" s="60">
        <f t="shared" si="90"/>
        <v>273149.21000000002</v>
      </c>
      <c r="F373" s="45">
        <f t="shared" si="72"/>
        <v>253.49140762334343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75554.38</v>
      </c>
      <c r="E379" s="60">
        <f t="shared" si="92"/>
        <v>153423.23000000001</v>
      </c>
      <c r="F379" s="45">
        <f t="shared" si="72"/>
        <v>203.06331677925223</v>
      </c>
    </row>
    <row r="380" spans="1:6" ht="12.75" customHeight="1" x14ac:dyDescent="0.2">
      <c r="A380" s="63">
        <v>4221</v>
      </c>
      <c r="B380" s="64" t="s">
        <v>648</v>
      </c>
      <c r="C380" s="247" t="s">
        <v>740</v>
      </c>
      <c r="D380" s="194">
        <v>7522.04</v>
      </c>
      <c r="E380" s="194">
        <v>118412.91</v>
      </c>
      <c r="F380" s="45">
        <f t="shared" si="72"/>
        <v>1574.212713572382</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5347.98</v>
      </c>
      <c r="E382" s="194">
        <v>6476.95</v>
      </c>
      <c r="F382" s="45">
        <f t="shared" si="72"/>
        <v>121.11021357596701</v>
      </c>
    </row>
    <row r="383" spans="1:6" ht="12.75" customHeight="1" x14ac:dyDescent="0.2">
      <c r="A383" s="63">
        <v>4224</v>
      </c>
      <c r="B383" s="64" t="s">
        <v>654</v>
      </c>
      <c r="C383" s="247" t="s">
        <v>744</v>
      </c>
      <c r="D383" s="194">
        <v>59758.23</v>
      </c>
      <c r="E383" s="194">
        <v>0</v>
      </c>
      <c r="F383" s="45">
        <f t="shared" si="72"/>
        <v>0</v>
      </c>
    </row>
    <row r="384" spans="1:6" ht="12.75" customHeight="1" x14ac:dyDescent="0.2">
      <c r="A384" s="70">
        <v>4225</v>
      </c>
      <c r="B384" s="65" t="s">
        <v>656</v>
      </c>
      <c r="C384" s="278" t="s">
        <v>745</v>
      </c>
      <c r="D384" s="192">
        <v>0</v>
      </c>
      <c r="E384" s="192">
        <v>8448.0300000000007</v>
      </c>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2926.13</v>
      </c>
      <c r="E386" s="194">
        <v>20085.34</v>
      </c>
      <c r="F386" s="45">
        <f t="shared" si="72"/>
        <v>686.41311219938962</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30983.59</v>
      </c>
      <c r="F388" s="45" t="str">
        <f t="shared" si="72"/>
        <v>-</v>
      </c>
    </row>
    <row r="389" spans="1:6" ht="12.75" customHeight="1" x14ac:dyDescent="0.2">
      <c r="A389" s="63">
        <v>4231</v>
      </c>
      <c r="B389" s="64" t="s">
        <v>666</v>
      </c>
      <c r="C389" s="247" t="s">
        <v>751</v>
      </c>
      <c r="D389" s="194">
        <v>0</v>
      </c>
      <c r="E389" s="194">
        <v>30983.59</v>
      </c>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18075.439999999999</v>
      </c>
      <c r="E393" s="60">
        <f t="shared" si="94"/>
        <v>47469.89</v>
      </c>
      <c r="F393" s="45">
        <f t="shared" si="72"/>
        <v>262.62093758160245</v>
      </c>
    </row>
    <row r="394" spans="1:6" ht="12.75" customHeight="1" x14ac:dyDescent="0.2">
      <c r="A394" s="63">
        <v>4241</v>
      </c>
      <c r="B394" s="64" t="s">
        <v>757</v>
      </c>
      <c r="C394" s="247" t="s">
        <v>758</v>
      </c>
      <c r="D394" s="194">
        <v>905</v>
      </c>
      <c r="E394" s="194">
        <v>959.89</v>
      </c>
      <c r="F394" s="45">
        <f t="shared" si="72"/>
        <v>106.06519337016573</v>
      </c>
    </row>
    <row r="395" spans="1:6" ht="12.75" customHeight="1" x14ac:dyDescent="0.2">
      <c r="A395" s="63">
        <v>4242</v>
      </c>
      <c r="B395" s="64" t="s">
        <v>678</v>
      </c>
      <c r="C395" s="247" t="s">
        <v>759</v>
      </c>
      <c r="D395" s="194">
        <v>9204.33</v>
      </c>
      <c r="E395" s="194"/>
      <c r="F395" s="45">
        <f t="shared" si="72"/>
        <v>0</v>
      </c>
    </row>
    <row r="396" spans="1:6" ht="12.75" customHeight="1" x14ac:dyDescent="0.2">
      <c r="A396" s="63">
        <v>4243</v>
      </c>
      <c r="B396" s="64" t="s">
        <v>680</v>
      </c>
      <c r="C396" s="247" t="s">
        <v>760</v>
      </c>
      <c r="D396" s="194">
        <v>7966.11</v>
      </c>
      <c r="E396" s="194"/>
      <c r="F396" s="45">
        <f t="shared" si="72"/>
        <v>0</v>
      </c>
    </row>
    <row r="397" spans="1:6" ht="12.75" customHeight="1" x14ac:dyDescent="0.2">
      <c r="A397" s="63">
        <v>4244</v>
      </c>
      <c r="B397" s="64" t="s">
        <v>682</v>
      </c>
      <c r="C397" s="247" t="s">
        <v>761</v>
      </c>
      <c r="D397" s="194">
        <v>0</v>
      </c>
      <c r="E397" s="194">
        <v>46510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14125</v>
      </c>
      <c r="E401" s="60">
        <f t="shared" si="96"/>
        <v>41272.5</v>
      </c>
      <c r="F401" s="45">
        <f t="shared" si="72"/>
        <v>292.19469026548677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14125</v>
      </c>
      <c r="E403" s="194">
        <v>41272.5</v>
      </c>
      <c r="F403" s="45">
        <f t="shared" si="72"/>
        <v>292.19469026548677</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3668945.03</v>
      </c>
      <c r="E412" s="60">
        <f t="shared" si="100"/>
        <v>52265</v>
      </c>
      <c r="F412" s="45">
        <f t="shared" si="72"/>
        <v>1.424523931883493</v>
      </c>
    </row>
    <row r="413" spans="1:6" ht="12.75" customHeight="1" x14ac:dyDescent="0.2">
      <c r="A413" s="63">
        <v>451</v>
      </c>
      <c r="B413" s="64" t="s">
        <v>785</v>
      </c>
      <c r="C413" s="247" t="s">
        <v>786</v>
      </c>
      <c r="D413" s="194">
        <v>3668945.03</v>
      </c>
      <c r="E413" s="194">
        <v>52265</v>
      </c>
      <c r="F413" s="45">
        <f t="shared" si="72"/>
        <v>1.424523931883493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3776699.8499999996</v>
      </c>
      <c r="E418" s="60">
        <f t="shared" si="102"/>
        <v>324258.21000000002</v>
      </c>
      <c r="F418" s="45">
        <f t="shared" si="72"/>
        <v>8.5857553652297796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8722617.0199999996</v>
      </c>
      <c r="E420" s="194">
        <v>5343186.97</v>
      </c>
      <c r="F420" s="45">
        <f t="shared" si="72"/>
        <v>61.256695757118088</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10141782.41</v>
      </c>
      <c r="E422" s="60">
        <f>E6+E308</f>
        <v>4968918.1999999993</v>
      </c>
      <c r="F422" s="45">
        <f t="shared" si="72"/>
        <v>48.994525805449605</v>
      </c>
    </row>
    <row r="423" spans="1:6" ht="12.75" customHeight="1" x14ac:dyDescent="0.2">
      <c r="A423" s="63" t="s">
        <v>582</v>
      </c>
      <c r="B423" s="64" t="s">
        <v>805</v>
      </c>
      <c r="C423" s="247" t="s">
        <v>806</v>
      </c>
      <c r="D423" s="60">
        <f t="shared" ref="D423:E423" si="103">D299+D360</f>
        <v>6478121.4399999995</v>
      </c>
      <c r="E423" s="60">
        <f t="shared" si="103"/>
        <v>4110453.86</v>
      </c>
      <c r="F423" s="45">
        <f t="shared" si="72"/>
        <v>63.451324555595242</v>
      </c>
    </row>
    <row r="424" spans="1:6" ht="12.75" customHeight="1" x14ac:dyDescent="0.2">
      <c r="A424" s="63" t="s">
        <v>582</v>
      </c>
      <c r="B424" s="64" t="s">
        <v>807</v>
      </c>
      <c r="C424" s="247" t="s">
        <v>808</v>
      </c>
      <c r="D424" s="60">
        <f t="shared" ref="D424:E424" si="104">IF(D422&gt;=D423,D422-D423,0)</f>
        <v>3663660.9700000007</v>
      </c>
      <c r="E424" s="60">
        <f t="shared" si="104"/>
        <v>858464.33999999939</v>
      </c>
      <c r="F424" s="45">
        <f t="shared" si="72"/>
        <v>23.431871754225099</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269898.87000000011</v>
      </c>
      <c r="F426" s="45" t="str">
        <f t="shared" si="72"/>
        <v>-</v>
      </c>
    </row>
    <row r="427" spans="1:6" ht="12.75" customHeight="1" x14ac:dyDescent="0.2">
      <c r="A427" s="251" t="s">
        <v>811</v>
      </c>
      <c r="B427" s="64" t="s">
        <v>814</v>
      </c>
      <c r="C427" s="252" t="s">
        <v>815</v>
      </c>
      <c r="D427" s="60">
        <f t="shared" ref="D427:E427" si="107">IF(D303-D302+D420-D419&gt;=0,D303-D302+D420-D419,0)</f>
        <v>3395237.13</v>
      </c>
      <c r="E427" s="60">
        <f t="shared" si="107"/>
        <v>0</v>
      </c>
      <c r="F427" s="45">
        <f t="shared" si="72"/>
        <v>0</v>
      </c>
    </row>
    <row r="428" spans="1:6" ht="24" x14ac:dyDescent="0.2">
      <c r="A428" s="249" t="s">
        <v>816</v>
      </c>
      <c r="B428" s="243" t="s">
        <v>817</v>
      </c>
      <c r="C428" s="250" t="s">
        <v>818</v>
      </c>
      <c r="D428" s="81">
        <f t="shared" ref="D428:E428" si="108">D304+D421</f>
        <v>13583.56</v>
      </c>
      <c r="E428" s="81">
        <f t="shared" si="108"/>
        <v>25718.11</v>
      </c>
      <c r="F428" s="61">
        <f t="shared" si="72"/>
        <v>189.3326197256095</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11306.42</v>
      </c>
      <c r="E642" s="194">
        <v>0</v>
      </c>
      <c r="F642" s="45">
        <f t="shared" si="109"/>
        <v>0</v>
      </c>
    </row>
    <row r="643" spans="1:6" ht="12.75" customHeight="1" x14ac:dyDescent="0.2">
      <c r="A643" s="63" t="s">
        <v>582</v>
      </c>
      <c r="B643" s="64" t="s">
        <v>1236</v>
      </c>
      <c r="C643" s="247" t="s">
        <v>1237</v>
      </c>
      <c r="D643" s="60">
        <f>D422+D430</f>
        <v>10141782.41</v>
      </c>
      <c r="E643" s="60">
        <f>E422+E430</f>
        <v>4968918.1999999993</v>
      </c>
      <c r="F643" s="45">
        <f t="shared" si="109"/>
        <v>48.994525805449605</v>
      </c>
    </row>
    <row r="644" spans="1:6" ht="12.75" customHeight="1" x14ac:dyDescent="0.2">
      <c r="A644" s="63" t="s">
        <v>582</v>
      </c>
      <c r="B644" s="64" t="s">
        <v>1238</v>
      </c>
      <c r="C644" s="247" t="s">
        <v>1239</v>
      </c>
      <c r="D644" s="60">
        <f>D423+D535</f>
        <v>6478121.4399999995</v>
      </c>
      <c r="E644" s="60">
        <f>E423+E535</f>
        <v>4110453.86</v>
      </c>
      <c r="F644" s="45">
        <f t="shared" si="109"/>
        <v>63.451324555595242</v>
      </c>
    </row>
    <row r="645" spans="1:6" ht="12.75" customHeight="1" x14ac:dyDescent="0.2">
      <c r="A645" s="63" t="s">
        <v>582</v>
      </c>
      <c r="B645" s="64" t="s">
        <v>1240</v>
      </c>
      <c r="C645" s="247" t="s">
        <v>1241</v>
      </c>
      <c r="D645" s="60">
        <f t="shared" ref="D645:E645" si="163">IF(D643&gt;=D644,D643-D644,0)</f>
        <v>3663660.9700000007</v>
      </c>
      <c r="E645" s="60">
        <f t="shared" si="163"/>
        <v>858464.33999999939</v>
      </c>
      <c r="F645" s="45">
        <f t="shared" si="109"/>
        <v>23.431871754225099</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0</v>
      </c>
      <c r="E647" s="60">
        <f>IF(E426-E427+E641-E642&gt;=0,E426-E427+E641-E642,0)</f>
        <v>269898.87000000011</v>
      </c>
      <c r="F647" s="45" t="str">
        <f t="shared" si="109"/>
        <v>-</v>
      </c>
    </row>
    <row r="648" spans="1:6" ht="24" x14ac:dyDescent="0.2">
      <c r="A648" s="251" t="s">
        <v>1246</v>
      </c>
      <c r="B648" s="64" t="s">
        <v>1247</v>
      </c>
      <c r="C648" s="252" t="s">
        <v>1246</v>
      </c>
      <c r="D648" s="60">
        <f>IF(D427-D426+D642-D641&gt;=0,D427-D426+D642-D641,0)</f>
        <v>3406543.55</v>
      </c>
      <c r="E648" s="60">
        <f>IF(E427-E426+E642-E641&gt;=0,E427-E426+E642-E641,0)</f>
        <v>0</v>
      </c>
      <c r="F648" s="45">
        <f t="shared" si="109"/>
        <v>0</v>
      </c>
    </row>
    <row r="649" spans="1:6" ht="24" x14ac:dyDescent="0.2">
      <c r="A649" s="63" t="s">
        <v>582</v>
      </c>
      <c r="B649" s="64" t="s">
        <v>1248</v>
      </c>
      <c r="C649" s="247" t="s">
        <v>1249</v>
      </c>
      <c r="D649" s="60">
        <f t="shared" ref="D649:E649" si="165">IF(D645+D647-D646-D648&gt;=0,D645+D647-D646-D648,0)</f>
        <v>257117.42000000086</v>
      </c>
      <c r="E649" s="60">
        <f t="shared" si="165"/>
        <v>1128363.2099999995</v>
      </c>
      <c r="F649" s="45">
        <f t="shared" si="109"/>
        <v>438.85132714850499</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136537.22</v>
      </c>
      <c r="E653" s="194">
        <v>1323848.93</v>
      </c>
      <c r="F653" s="45">
        <f t="shared" ref="F653:F740" si="167">IF(D653&lt;&gt;0,IF(E653/D653&gt;=100,"&gt;&gt;100",E653/D653*100),"-")</f>
        <v>969.58831445374381</v>
      </c>
    </row>
    <row r="654" spans="1:6" ht="12.75" customHeight="1" x14ac:dyDescent="0.2">
      <c r="A654" s="63" t="s">
        <v>1257</v>
      </c>
      <c r="B654" s="64" t="s">
        <v>1258</v>
      </c>
      <c r="C654" s="247" t="s">
        <v>1257</v>
      </c>
      <c r="D654" s="194">
        <v>11256046.49</v>
      </c>
      <c r="E654" s="194">
        <v>5581747.0999999996</v>
      </c>
      <c r="F654" s="45">
        <f t="shared" si="167"/>
        <v>49.588877453188267</v>
      </c>
    </row>
    <row r="655" spans="1:6" ht="12.75" customHeight="1" x14ac:dyDescent="0.2">
      <c r="A655" s="63" t="s">
        <v>1259</v>
      </c>
      <c r="B655" s="64" t="s">
        <v>1260</v>
      </c>
      <c r="C655" s="247" t="s">
        <v>1259</v>
      </c>
      <c r="D655" s="194">
        <v>10068734.779999999</v>
      </c>
      <c r="E655" s="194">
        <v>5416169.4800000004</v>
      </c>
      <c r="F655" s="45">
        <f t="shared" si="167"/>
        <v>53.791956967208954</v>
      </c>
    </row>
    <row r="656" spans="1:6" ht="24" x14ac:dyDescent="0.2">
      <c r="A656" s="63">
        <v>11</v>
      </c>
      <c r="B656" s="64" t="s">
        <v>1261</v>
      </c>
      <c r="C656" s="247" t="s">
        <v>1262</v>
      </c>
      <c r="D656" s="60">
        <f t="shared" ref="D656:E656" si="168">+D653+D654-D655</f>
        <v>1323848.9300000016</v>
      </c>
      <c r="E656" s="60">
        <f t="shared" si="168"/>
        <v>1489426.5499999989</v>
      </c>
      <c r="F656" s="45">
        <f t="shared" si="167"/>
        <v>112.50728963462599</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55</v>
      </c>
      <c r="E658" s="253">
        <v>63</v>
      </c>
      <c r="F658" s="45">
        <f t="shared" si="167"/>
        <v>114.54545454545455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55</v>
      </c>
      <c r="E660" s="253">
        <v>63</v>
      </c>
      <c r="F660" s="45">
        <f t="shared" si="167"/>
        <v>114.54545454545455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25760.38</v>
      </c>
      <c r="E683" s="192">
        <v>39900</v>
      </c>
      <c r="F683" s="71">
        <f t="shared" si="167"/>
        <v>154.88901949427765</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778908.51</v>
      </c>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4571578.51</v>
      </c>
      <c r="E706" s="192"/>
      <c r="F706" s="71">
        <f t="shared" si="167"/>
        <v>0</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2498</v>
      </c>
      <c r="E724" s="192"/>
      <c r="F724" s="71">
        <f t="shared" si="167"/>
        <v>0</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v>13598.48</v>
      </c>
      <c r="F732" s="71" t="str">
        <f t="shared" si="167"/>
        <v>-</v>
      </c>
    </row>
    <row r="733" spans="1:6" ht="12.75" customHeight="1" x14ac:dyDescent="0.2">
      <c r="A733" s="70">
        <v>31215</v>
      </c>
      <c r="B733" s="65" t="s">
        <v>1396</v>
      </c>
      <c r="C733" s="278" t="s">
        <v>1397</v>
      </c>
      <c r="D733" s="192">
        <v>3920</v>
      </c>
      <c r="E733" s="192">
        <v>4782.5</v>
      </c>
      <c r="F733" s="71">
        <f t="shared" si="167"/>
        <v>122.00255102040816</v>
      </c>
    </row>
    <row r="734" spans="1:6" ht="12.75" customHeight="1" x14ac:dyDescent="0.2">
      <c r="A734" s="70">
        <v>32121</v>
      </c>
      <c r="B734" s="65" t="s">
        <v>1398</v>
      </c>
      <c r="C734" s="278" t="s">
        <v>1399</v>
      </c>
      <c r="D734" s="192">
        <v>30020.42</v>
      </c>
      <c r="E734" s="192">
        <v>36551.120000000003</v>
      </c>
      <c r="F734" s="71">
        <f t="shared" si="167"/>
        <v>121.75419264620551</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55</v>
      </c>
      <c r="E736" s="194">
        <v>11027</v>
      </c>
      <c r="F736" s="45" t="str">
        <f t="shared" si="167"/>
        <v>&gt;&gt;100</v>
      </c>
    </row>
    <row r="737" spans="1:6" ht="12.75" customHeight="1" x14ac:dyDescent="0.2">
      <c r="A737" s="63" t="s">
        <v>1404</v>
      </c>
      <c r="B737" s="64" t="s">
        <v>1405</v>
      </c>
      <c r="C737" s="247" t="s">
        <v>1404</v>
      </c>
      <c r="D737" s="194">
        <v>20493.66</v>
      </c>
      <c r="E737" s="194">
        <v>23522.69</v>
      </c>
      <c r="F737" s="45">
        <f t="shared" si="167"/>
        <v>114.78032718411451</v>
      </c>
    </row>
    <row r="738" spans="1:6" ht="12.75" customHeight="1" x14ac:dyDescent="0.2">
      <c r="A738" s="63" t="s">
        <v>1406</v>
      </c>
      <c r="B738" s="64" t="s">
        <v>1407</v>
      </c>
      <c r="C738" s="247" t="s">
        <v>1406</v>
      </c>
      <c r="D738" s="194">
        <v>3283.17</v>
      </c>
      <c r="E738" s="194">
        <v>4463.1000000000004</v>
      </c>
      <c r="F738" s="45">
        <f t="shared" si="167"/>
        <v>135.93874213031918</v>
      </c>
    </row>
    <row r="739" spans="1:6" ht="12.75" customHeight="1" x14ac:dyDescent="0.2">
      <c r="A739" s="70" t="s">
        <v>1408</v>
      </c>
      <c r="B739" s="65" t="s">
        <v>1409</v>
      </c>
      <c r="C739" s="278" t="s">
        <v>1408</v>
      </c>
      <c r="D739" s="192">
        <v>23729.02</v>
      </c>
      <c r="E739" s="192">
        <v>36748.69</v>
      </c>
      <c r="F739" s="71">
        <f t="shared" si="167"/>
        <v>154.86813193296646</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982.49</v>
      </c>
      <c r="E741" s="192">
        <v>2049.2399999999998</v>
      </c>
      <c r="F741" s="71">
        <f t="shared" ref="F741:F1006" si="169">IF(D741&lt;&gt;0,IF(E741/D741&gt;=100,"&gt;&gt;100",E741/D741*100),"-")</f>
        <v>208.57616871418537</v>
      </c>
    </row>
    <row r="742" spans="1:6" ht="12.75" customHeight="1" x14ac:dyDescent="0.2">
      <c r="A742" s="70" t="s">
        <v>1414</v>
      </c>
      <c r="B742" s="65" t="s">
        <v>1415</v>
      </c>
      <c r="C742" s="278" t="s">
        <v>1414</v>
      </c>
      <c r="D742" s="192">
        <v>14564.97</v>
      </c>
      <c r="E742" s="192">
        <v>5666.36</v>
      </c>
      <c r="F742" s="71">
        <f t="shared" si="169"/>
        <v>38.904027951997158</v>
      </c>
    </row>
    <row r="743" spans="1:6" ht="12.75" customHeight="1" x14ac:dyDescent="0.2">
      <c r="A743" s="70" t="s">
        <v>1416</v>
      </c>
      <c r="B743" s="65" t="s">
        <v>1417</v>
      </c>
      <c r="C743" s="277" t="s">
        <v>1416</v>
      </c>
      <c r="D743" s="192">
        <v>256.77999999999997</v>
      </c>
      <c r="E743" s="192">
        <v>38.93</v>
      </c>
      <c r="F743" s="71">
        <f t="shared" ref="F743:F744" si="170">IF(D743&lt;&gt;0,IF(E743/D743&gt;=100,"&gt;&gt;100",E743/D743*100),"-")</f>
        <v>15.160838071500898</v>
      </c>
    </row>
    <row r="744" spans="1:6" ht="12.75" customHeight="1" x14ac:dyDescent="0.2">
      <c r="A744" s="70" t="s">
        <v>1418</v>
      </c>
      <c r="B744" s="65" t="s">
        <v>1419</v>
      </c>
      <c r="C744" s="277" t="s">
        <v>1418</v>
      </c>
      <c r="D744" s="192">
        <v>1176</v>
      </c>
      <c r="E744" s="192">
        <v>2058</v>
      </c>
      <c r="F744" s="71">
        <f t="shared" si="170"/>
        <v>175</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2" zoomScaleNormal="100" workbookViewId="0">
      <selection activeCell="F386" sqref="F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65842714.910000004</v>
      </c>
      <c r="E6" s="180">
        <f t="shared" si="0"/>
        <v>66599048.520000003</v>
      </c>
      <c r="F6" s="181">
        <f t="shared" ref="F6:F298" si="1">IF(D6&gt;0,IF(E6/D6&gt;=100,"&gt;&gt;100",E6/D6*100),"-")</f>
        <v>101.1486974846554</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64460835.950000003</v>
      </c>
      <c r="E7" s="79">
        <f t="shared" si="2"/>
        <v>65042932.160000004</v>
      </c>
      <c r="F7" s="71">
        <f t="shared" si="1"/>
        <v>100.90302305488486</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2401483.77</v>
      </c>
      <c r="E8" s="79">
        <f>E9+E10-E11</f>
        <v>2401483.77</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164576.28</v>
      </c>
      <c r="E9" s="192">
        <v>164576.28</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2236907.4900000002</v>
      </c>
      <c r="E10" s="192">
        <v>2236907.4900000002</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62038056.969999999</v>
      </c>
      <c r="E12" s="79">
        <f t="shared" si="3"/>
        <v>62614094.740000002</v>
      </c>
      <c r="F12" s="71">
        <f t="shared" si="1"/>
        <v>100.92852322934382</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28822483.199999999</v>
      </c>
      <c r="E13" s="79">
        <f t="shared" si="4"/>
        <v>28874748.199999999</v>
      </c>
      <c r="F13" s="71">
        <f t="shared" si="1"/>
        <v>100.18133413293133</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28822483.199999999</v>
      </c>
      <c r="E15" s="192">
        <v>28874748.199999999</v>
      </c>
      <c r="F15" s="71">
        <f t="shared" si="1"/>
        <v>100.18133413293133</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594971.05000000005</v>
      </c>
      <c r="E19" s="79">
        <f t="shared" si="5"/>
        <v>728041.79000000039</v>
      </c>
      <c r="F19" s="71">
        <f t="shared" si="1"/>
        <v>122.36591847620156</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389913.35</v>
      </c>
      <c r="E20" s="192">
        <v>738374.84</v>
      </c>
      <c r="F20" s="71">
        <f t="shared" si="1"/>
        <v>189.36895594880247</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3430.43</v>
      </c>
      <c r="E21" s="192">
        <v>3430.43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84253.92</v>
      </c>
      <c r="E22" s="192">
        <v>95442.54</v>
      </c>
      <c r="F22" s="71">
        <f t="shared" si="1"/>
        <v>113.27964324983336</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768131.21</v>
      </c>
      <c r="E23" s="192">
        <v>703081.91</v>
      </c>
      <c r="F23" s="71">
        <f t="shared" si="1"/>
        <v>91.53148587726308</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171802.57</v>
      </c>
      <c r="E24" s="192">
        <v>52288.36</v>
      </c>
      <c r="F24" s="71">
        <f t="shared" si="1"/>
        <v>30.435144247260094</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14166.78</v>
      </c>
      <c r="E26" s="192">
        <v>156590.53</v>
      </c>
      <c r="F26" s="71">
        <f t="shared" si="1"/>
        <v>1105.3360749584592</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836727.21</v>
      </c>
      <c r="E28" s="192">
        <v>1021166.82</v>
      </c>
      <c r="F28" s="71">
        <f t="shared" si="1"/>
        <v>122.04297981417385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1890.8400000000001</v>
      </c>
      <c r="E29" s="79">
        <f t="shared" si="6"/>
        <v>32256.609999999997</v>
      </c>
      <c r="F29" s="71">
        <f t="shared" si="1"/>
        <v>1705.9407459118695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22412.35</v>
      </c>
      <c r="E30" s="192">
        <v>47718.02</v>
      </c>
      <c r="F30" s="71">
        <f t="shared" si="1"/>
        <v>212.90948963406336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1890.75</v>
      </c>
      <c r="E33" s="192">
        <v>1272.93</v>
      </c>
      <c r="F33" s="71">
        <f t="shared" si="1"/>
        <v>67.324077746925823</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22412.26</v>
      </c>
      <c r="E34" s="192">
        <v>16734.34</v>
      </c>
      <c r="F34" s="71">
        <f t="shared" si="1"/>
        <v>74.666008693456178</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32601964.779999997</v>
      </c>
      <c r="E35" s="79">
        <f t="shared" si="7"/>
        <v>32930553.539999999</v>
      </c>
      <c r="F35" s="71">
        <f t="shared" si="1"/>
        <v>101.00788023733335</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152696.85</v>
      </c>
      <c r="E36" s="192">
        <v>153656.74</v>
      </c>
      <c r="F36" s="71">
        <f t="shared" si="1"/>
        <v>100.62862462454201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10645.49</v>
      </c>
      <c r="E37" s="192">
        <v>10645.49</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32430656.329999998</v>
      </c>
      <c r="E38" s="192">
        <v>32711775.199999999</v>
      </c>
      <c r="F38" s="71">
        <f t="shared" si="1"/>
        <v>100.86683065288429</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7966.11</v>
      </c>
      <c r="E39" s="192">
        <v>54476.11</v>
      </c>
      <c r="F39" s="71">
        <f t="shared" si="1"/>
        <v>683.84832747727569</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16747.099999999999</v>
      </c>
      <c r="E45" s="79">
        <f t="shared" si="9"/>
        <v>48494.6</v>
      </c>
      <c r="F45" s="71">
        <f t="shared" si="1"/>
        <v>289.57013453075461</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16747.099999999999</v>
      </c>
      <c r="E47" s="192">
        <v>48494.6</v>
      </c>
      <c r="F47" s="71">
        <f t="shared" si="1"/>
        <v>289.57013453075461</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152192.65</v>
      </c>
      <c r="E54" s="192">
        <v>192507.62</v>
      </c>
      <c r="F54" s="71">
        <f t="shared" si="1"/>
        <v>126.4894329653896</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152192.65</v>
      </c>
      <c r="E55" s="192">
        <v>192507.62</v>
      </c>
      <c r="F55" s="71">
        <f t="shared" si="1"/>
        <v>126.4894329653896</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21295.21</v>
      </c>
      <c r="E63" s="79">
        <f>SUM(E64:E68)</f>
        <v>27353.65</v>
      </c>
      <c r="F63" s="71">
        <f>IF(D63&gt;0,IF(E63/D63&gt;=100,"&gt;&gt;100",E63/D63*100),"-")</f>
        <v>128.44977814259639</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21295.21</v>
      </c>
      <c r="E67" s="192">
        <v>27353.65</v>
      </c>
      <c r="F67" s="71">
        <f t="shared" si="1"/>
        <v>128.44977814259639</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1381878.9600000002</v>
      </c>
      <c r="E69" s="79">
        <f>E70+E82+E88+E119+E135+E147+E165+E171</f>
        <v>1556116.36</v>
      </c>
      <c r="F69" s="71">
        <f t="shared" si="1"/>
        <v>112.6087309412396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1323848.9300000002</v>
      </c>
      <c r="E70" s="79">
        <f t="shared" si="12"/>
        <v>1489426.55</v>
      </c>
      <c r="F70" s="71">
        <f t="shared" si="1"/>
        <v>112.50728963462619</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1323606.06</v>
      </c>
      <c r="E71" s="79">
        <f t="shared" si="13"/>
        <v>1488085.27</v>
      </c>
      <c r="F71" s="71">
        <f t="shared" si="1"/>
        <v>112.42659843972005</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1323606.06</v>
      </c>
      <c r="E73" s="192">
        <v>1488085.27</v>
      </c>
      <c r="F73" s="71">
        <f t="shared" si="1"/>
        <v>112.42659843972005</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242.87</v>
      </c>
      <c r="E80" s="192">
        <v>1341.28</v>
      </c>
      <c r="F80" s="71">
        <f t="shared" si="1"/>
        <v>552.26252727796759</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12169.27</v>
      </c>
      <c r="E82" s="79">
        <f>SUM(E83:E85)-E86+E87</f>
        <v>13935.330000000002</v>
      </c>
      <c r="F82" s="71">
        <f t="shared" si="1"/>
        <v>114.51245637577276</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8574.36</v>
      </c>
      <c r="E83" s="192">
        <v>8969.36</v>
      </c>
      <c r="F83" s="71">
        <f t="shared" si="1"/>
        <v>104.60675782215816</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607.19000000000005</v>
      </c>
      <c r="E85" s="192">
        <v>533.02</v>
      </c>
      <c r="F85" s="71">
        <f t="shared" si="1"/>
        <v>87.784713186976063</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2987.72</v>
      </c>
      <c r="E87" s="192">
        <v>4432.95</v>
      </c>
      <c r="F87" s="71">
        <f t="shared" si="1"/>
        <v>148.37233743456548</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13062.58</v>
      </c>
      <c r="E135" s="79">
        <f t="shared" si="21"/>
        <v>12027.8</v>
      </c>
      <c r="F135" s="71">
        <f t="shared" si="1"/>
        <v>92.078287750199422</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13062.58</v>
      </c>
      <c r="E136" s="79">
        <f t="shared" si="22"/>
        <v>12027.8</v>
      </c>
      <c r="F136" s="71">
        <f t="shared" si="1"/>
        <v>92.078287750199422</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11347.8</v>
      </c>
      <c r="E141" s="192">
        <v>11347.8</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1714.78</v>
      </c>
      <c r="E142" s="192">
        <v>680</v>
      </c>
      <c r="F142" s="71">
        <f t="shared" si="1"/>
        <v>39.655232741226278</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32798.18</v>
      </c>
      <c r="E147" s="79">
        <f t="shared" si="24"/>
        <v>40726.68</v>
      </c>
      <c r="F147" s="71">
        <f t="shared" si="1"/>
        <v>124.17359743741878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237.73</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32798.18</v>
      </c>
      <c r="E161" s="192">
        <v>40488.949999999997</v>
      </c>
      <c r="F161" s="71">
        <f t="shared" si="1"/>
        <v>123.44877063300463</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65842714.910000004</v>
      </c>
      <c r="E176" s="79">
        <f>E177+E251</f>
        <v>66599048.520000003</v>
      </c>
      <c r="F176" s="71">
        <f t="shared" si="1"/>
        <v>101.1486974846554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1084654.6200000001</v>
      </c>
      <c r="E177" s="79">
        <f>E178+E197+E203+E219+E247+E248</f>
        <v>390007.24</v>
      </c>
      <c r="F177" s="71">
        <f t="shared" si="1"/>
        <v>35.956813607634842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1012584.76</v>
      </c>
      <c r="E178" s="79">
        <f>SUM(E179:E181)+E185+E186+SUM(E194:E196)</f>
        <v>335040.71000000002</v>
      </c>
      <c r="F178" s="71">
        <f t="shared" si="1"/>
        <v>33.087670606458666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208279.61</v>
      </c>
      <c r="E179" s="192">
        <v>234847.35</v>
      </c>
      <c r="F179" s="71">
        <f t="shared" si="1"/>
        <v>112.75580456483476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28661.61</v>
      </c>
      <c r="E180" s="192">
        <v>89582.17</v>
      </c>
      <c r="F180" s="71">
        <f t="shared" si="1"/>
        <v>312.5510744162662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244.52</v>
      </c>
      <c r="E181" s="79">
        <f t="shared" si="28"/>
        <v>263.10000000000002</v>
      </c>
      <c r="F181" s="71">
        <f t="shared" si="1"/>
        <v>107.59856044495338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244.52</v>
      </c>
      <c r="E184" s="192">
        <v>263.10000000000002</v>
      </c>
      <c r="F184" s="71">
        <f t="shared" si="1"/>
        <v>107.59856044495338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775399.02</v>
      </c>
      <c r="E196" s="192">
        <v>10348.09</v>
      </c>
      <c r="F196" s="71">
        <f t="shared" si="1"/>
        <v>1.3345503067569005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72069.86</v>
      </c>
      <c r="E197" s="79">
        <f>SUM(E198:E202)</f>
        <v>7334.19</v>
      </c>
      <c r="F197" s="71">
        <f t="shared" si="1"/>
        <v>10.176500967255937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72069.86</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7334.19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47632.34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64758060.290000007</v>
      </c>
      <c r="E251" s="79">
        <f>+E252+E255-E264+E274+E291</f>
        <v>66209041.280000001</v>
      </c>
      <c r="F251" s="71">
        <f t="shared" si="1"/>
        <v>102.24061836241265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64487359.310000002</v>
      </c>
      <c r="E252" s="79">
        <f>E253-E254</f>
        <v>65054959.960000001</v>
      </c>
      <c r="F252" s="71">
        <f t="shared" si="1"/>
        <v>100.8801735038823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64487359.310000002</v>
      </c>
      <c r="E253" s="192">
        <v>65054959.960000001</v>
      </c>
      <c r="F253" s="71">
        <f t="shared" si="1"/>
        <v>100.8801735038823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257117.41999999993</v>
      </c>
      <c r="E255" s="79">
        <f>E256-E260</f>
        <v>1128363.209999999</v>
      </c>
      <c r="F255" s="71">
        <f t="shared" si="1"/>
        <v>438.85132714850641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5600304.3899999997</v>
      </c>
      <c r="E256" s="79">
        <f>SUM(E257:E259)</f>
        <v>8906306.1199999992</v>
      </c>
      <c r="F256" s="71">
        <f t="shared" si="1"/>
        <v>159.03253644396995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5600304.3899999997</v>
      </c>
      <c r="E257" s="192">
        <v>8906306.1199999992</v>
      </c>
      <c r="F257" s="71">
        <f t="shared" si="1"/>
        <v>159.03253644396995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5343186.97</v>
      </c>
      <c r="E260" s="79">
        <f>SUM(E261:E263)</f>
        <v>7777942.9100000001</v>
      </c>
      <c r="F260" s="71">
        <f t="shared" si="1"/>
        <v>145.56748535415747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5343186.97</v>
      </c>
      <c r="E262" s="192">
        <v>7777942.9100000001</v>
      </c>
      <c r="F262" s="71">
        <f t="shared" si="1"/>
        <v>145.56748535415747</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13583.56</v>
      </c>
      <c r="E274" s="79">
        <f>SUM(E275:E277)+SUM(E286:E290)</f>
        <v>25718.11</v>
      </c>
      <c r="F274" s="71">
        <f t="shared" si="1"/>
        <v>189.3326197256095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13583.56</v>
      </c>
      <c r="E288" s="192">
        <v>25718.11</v>
      </c>
      <c r="F288" s="71">
        <f t="shared" si="39"/>
        <v>189.3326197256095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2029027.61</v>
      </c>
      <c r="E297" s="79">
        <f t="shared" si="42"/>
        <v>2029027.61</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2029027.61</v>
      </c>
      <c r="E298" s="193">
        <v>2029027.61</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11562.5</v>
      </c>
      <c r="E302" s="192">
        <v>23793.75</v>
      </c>
      <c r="F302" s="71">
        <f t="shared" si="43"/>
        <v>205.7837837837838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21235.68</v>
      </c>
      <c r="E303" s="192">
        <v>16932.93</v>
      </c>
      <c r="F303" s="71">
        <f t="shared" si="43"/>
        <v>79.738110576162384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2987.72</v>
      </c>
      <c r="E308" s="192">
        <v>4432.95</v>
      </c>
      <c r="F308" s="71">
        <f t="shared" si="43"/>
        <v>148.37233743456548</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1012584.76</v>
      </c>
      <c r="E337" s="192">
        <v>335040.71000000002</v>
      </c>
      <c r="F337" s="71">
        <f t="shared" si="43"/>
        <v>33.087670606458666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72069.86</v>
      </c>
      <c r="E339" s="192">
        <v>7334.19</v>
      </c>
      <c r="F339" s="71">
        <f t="shared" si="43"/>
        <v>10.176500967255937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47632.34</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12781.45</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2029027.61</v>
      </c>
      <c r="E397" s="284">
        <v>2029027.61</v>
      </c>
      <c r="F397" s="289">
        <f t="shared" si="44"/>
        <v>100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5" workbookViewId="0">
      <selection activeCell="E108" sqref="E10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6478121.4400000004</v>
      </c>
      <c r="E107" s="60">
        <f t="shared" si="21"/>
        <v>4110453.86</v>
      </c>
      <c r="F107" s="45">
        <f t="shared" si="1"/>
        <v>63.451324555595235</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6478121.4400000004</v>
      </c>
      <c r="E109" s="194">
        <v>4110453.86</v>
      </c>
      <c r="F109" s="45">
        <f t="shared" si="1"/>
        <v>63.451324555595235</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6478121.4400000004</v>
      </c>
      <c r="E141" s="81">
        <f t="shared" si="28"/>
        <v>4110453.86</v>
      </c>
      <c r="F141" s="61">
        <f t="shared" si="1"/>
        <v>63.451324555595235</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10" workbookViewId="0">
      <selection activeCell="E7" sqref="E7"/>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189719.5</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188684.72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188684.72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188684.72</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1034.78</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1034.78</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v>1034.78</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8" sqref="D108"/>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1084654.6200000001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4286776.32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3887775.3100000005</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2718373.68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997951.98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7888.14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163561.51</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324747.71999999997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74253.289999999994</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4981423.7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3789920.34</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2691805.94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937031.42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7869.56</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153213.42000000001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389483.39</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802019.97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390007.24000000022</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390007.24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335040.71000000002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7334.19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47632.34</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4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24963</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Irena Poljančić</cp:lastModifiedBy>
  <cp:lastPrinted>2025-11-26T12:43:51Z</cp:lastPrinted>
  <dcterms:created xsi:type="dcterms:W3CDTF">2022-04-01T05:14:30Z</dcterms:created>
  <dcterms:modified xsi:type="dcterms:W3CDTF">2026-02-05T11:18:47Z</dcterms:modified>
</cp:coreProperties>
</file>