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D:\Users\Irena\Desktop\IZVJEŠTAJI\2024\II kvartal\"/>
    </mc:Choice>
  </mc:AlternateContent>
  <xr:revisionPtr revIDLastSave="0" documentId="13_ncr:1_{D318F3E9-E315-4DFF-91C7-47FF2018ED7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E308" i="9" s="1"/>
  <c r="B308" i="9" s="1"/>
  <c r="F308" i="9"/>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G301" i="9"/>
  <c r="F301" i="9"/>
  <c r="E301" i="9"/>
  <c r="B301" i="9" s="1"/>
  <c r="H300" i="9"/>
  <c r="G300" i="9"/>
  <c r="E300" i="9" s="1"/>
  <c r="B300" i="9" s="1"/>
  <c r="F300" i="9"/>
  <c r="H299" i="9"/>
  <c r="G299" i="9"/>
  <c r="E299" i="9" s="1"/>
  <c r="B299" i="9" s="1"/>
  <c r="F299" i="9"/>
  <c r="H298" i="9"/>
  <c r="G298" i="9"/>
  <c r="F298" i="9"/>
  <c r="E298" i="9"/>
  <c r="B298" i="9" s="1"/>
  <c r="H297" i="9"/>
  <c r="G297" i="9"/>
  <c r="F297" i="9"/>
  <c r="E297" i="9"/>
  <c r="B297" i="9" s="1"/>
  <c r="H296" i="9"/>
  <c r="G296" i="9"/>
  <c r="E296" i="9" s="1"/>
  <c r="B296" i="9" s="1"/>
  <c r="F296" i="9"/>
  <c r="H295" i="9"/>
  <c r="G295" i="9"/>
  <c r="F295" i="9"/>
  <c r="H294" i="9"/>
  <c r="G294" i="9"/>
  <c r="F294" i="9"/>
  <c r="E294" i="9"/>
  <c r="B294" i="9" s="1"/>
  <c r="H293" i="9"/>
  <c r="G293" i="9"/>
  <c r="E293" i="9" s="1"/>
  <c r="B293" i="9" s="1"/>
  <c r="F293" i="9"/>
  <c r="H292" i="9"/>
  <c r="G292" i="9"/>
  <c r="E292" i="9" s="1"/>
  <c r="B292" i="9" s="1"/>
  <c r="F292" i="9"/>
  <c r="H291" i="9"/>
  <c r="G291" i="9"/>
  <c r="E291" i="9" s="1"/>
  <c r="B291" i="9" s="1"/>
  <c r="F291" i="9"/>
  <c r="F290" i="9"/>
  <c r="F289" i="9"/>
  <c r="H288" i="9"/>
  <c r="G288" i="9"/>
  <c r="E288" i="9" s="1"/>
  <c r="B288" i="9" s="1"/>
  <c r="F288" i="9"/>
  <c r="H287" i="9"/>
  <c r="G287" i="9"/>
  <c r="E287" i="9" s="1"/>
  <c r="B287" i="9" s="1"/>
  <c r="F287" i="9"/>
  <c r="H286" i="9"/>
  <c r="G286" i="9"/>
  <c r="F286" i="9"/>
  <c r="E286" i="9"/>
  <c r="B286" i="9" s="1"/>
  <c r="H285" i="9"/>
  <c r="G285" i="9"/>
  <c r="F285" i="9"/>
  <c r="E285" i="9"/>
  <c r="B285" i="9" s="1"/>
  <c r="F284" i="9"/>
  <c r="H283" i="9"/>
  <c r="G283" i="9"/>
  <c r="E283" i="9" s="1"/>
  <c r="B283" i="9" s="1"/>
  <c r="F283" i="9"/>
  <c r="H282" i="9"/>
  <c r="G282" i="9"/>
  <c r="E282" i="9" s="1"/>
  <c r="B282" i="9" s="1"/>
  <c r="F282" i="9"/>
  <c r="H281" i="9"/>
  <c r="G281" i="9"/>
  <c r="F281" i="9"/>
  <c r="E281" i="9"/>
  <c r="B281" i="9" s="1"/>
  <c r="F280" i="9"/>
  <c r="F279" i="9"/>
  <c r="F278" i="9"/>
  <c r="F277" i="9" s="1"/>
  <c r="F276" i="9"/>
  <c r="L275" i="9"/>
  <c r="F275" i="9" s="1"/>
  <c r="H275" i="9"/>
  <c r="F274" i="9"/>
  <c r="I273" i="9"/>
  <c r="H273" i="9"/>
  <c r="F273" i="9"/>
  <c r="E272" i="9"/>
  <c r="M271" i="9"/>
  <c r="L271" i="9"/>
  <c r="F271" i="9"/>
  <c r="E271" i="9"/>
  <c r="B271" i="9" s="1"/>
  <c r="M270" i="9"/>
  <c r="L270" i="9"/>
  <c r="F270" i="9" s="1"/>
  <c r="E270" i="9"/>
  <c r="B270" i="9" s="1"/>
  <c r="M269" i="9"/>
  <c r="L269" i="9"/>
  <c r="F269" i="9" s="1"/>
  <c r="B269" i="9" s="1"/>
  <c r="E269" i="9"/>
  <c r="M268" i="9"/>
  <c r="L268" i="9"/>
  <c r="F268" i="9" s="1"/>
  <c r="E268" i="9"/>
  <c r="M267" i="9"/>
  <c r="L267" i="9"/>
  <c r="F267" i="9"/>
  <c r="E267" i="9"/>
  <c r="M266" i="9"/>
  <c r="L266" i="9"/>
  <c r="F266" i="9" s="1"/>
  <c r="E266" i="9"/>
  <c r="B266" i="9" s="1"/>
  <c r="M265" i="9"/>
  <c r="L265" i="9"/>
  <c r="E265" i="9"/>
  <c r="M264" i="9"/>
  <c r="L264" i="9"/>
  <c r="F264" i="9" s="1"/>
  <c r="E264" i="9"/>
  <c r="B264" i="9" s="1"/>
  <c r="M263" i="9"/>
  <c r="L263" i="9"/>
  <c r="F263" i="9"/>
  <c r="E263" i="9"/>
  <c r="B263" i="9" s="1"/>
  <c r="M262" i="9"/>
  <c r="L262" i="9"/>
  <c r="F262" i="9" s="1"/>
  <c r="E262" i="9"/>
  <c r="M261" i="9"/>
  <c r="L261" i="9"/>
  <c r="F261" i="9" s="1"/>
  <c r="B261" i="9" s="1"/>
  <c r="E261" i="9"/>
  <c r="M260" i="9"/>
  <c r="L260" i="9"/>
  <c r="F260" i="9" s="1"/>
  <c r="E260" i="9"/>
  <c r="B260" i="9" s="1"/>
  <c r="M259" i="9"/>
  <c r="L259" i="9"/>
  <c r="F259" i="9"/>
  <c r="E259" i="9"/>
  <c r="B259" i="9" s="1"/>
  <c r="M258" i="9"/>
  <c r="L258" i="9"/>
  <c r="F258" i="9" s="1"/>
  <c r="E258" i="9"/>
  <c r="B258" i="9" s="1"/>
  <c r="M257" i="9"/>
  <c r="L257" i="9"/>
  <c r="E257" i="9"/>
  <c r="M256" i="9"/>
  <c r="L256" i="9"/>
  <c r="F256" i="9" s="1"/>
  <c r="E256" i="9"/>
  <c r="B256" i="9" s="1"/>
  <c r="M255" i="9"/>
  <c r="L255" i="9"/>
  <c r="F255" i="9"/>
  <c r="E255" i="9"/>
  <c r="B255" i="9" s="1"/>
  <c r="M254" i="9"/>
  <c r="L254" i="9"/>
  <c r="F254" i="9" s="1"/>
  <c r="E254" i="9"/>
  <c r="M253" i="9"/>
  <c r="L253" i="9"/>
  <c r="E253" i="9"/>
  <c r="M252" i="9"/>
  <c r="L252" i="9"/>
  <c r="F252" i="9" s="1"/>
  <c r="E252" i="9"/>
  <c r="B252" i="9" s="1"/>
  <c r="M251" i="9"/>
  <c r="L251" i="9"/>
  <c r="F251" i="9"/>
  <c r="E251" i="9"/>
  <c r="B251" i="9" s="1"/>
  <c r="M250" i="9"/>
  <c r="L250" i="9"/>
  <c r="F250" i="9" s="1"/>
  <c r="E250" i="9"/>
  <c r="M249" i="9"/>
  <c r="L249" i="9"/>
  <c r="E249" i="9"/>
  <c r="M248" i="9"/>
  <c r="L248" i="9"/>
  <c r="F248" i="9" s="1"/>
  <c r="E248" i="9"/>
  <c r="B248" i="9" s="1"/>
  <c r="M247" i="9"/>
  <c r="L247" i="9"/>
  <c r="F247" i="9"/>
  <c r="E247" i="9"/>
  <c r="B247" i="9" s="1"/>
  <c r="M246" i="9"/>
  <c r="L246" i="9"/>
  <c r="F246" i="9" s="1"/>
  <c r="E246" i="9"/>
  <c r="M245" i="9"/>
  <c r="L245" i="9"/>
  <c r="E245" i="9"/>
  <c r="M244" i="9"/>
  <c r="L244" i="9"/>
  <c r="F244" i="9" s="1"/>
  <c r="E244" i="9"/>
  <c r="B244" i="9" s="1"/>
  <c r="M243" i="9"/>
  <c r="L243" i="9"/>
  <c r="F243" i="9"/>
  <c r="E243" i="9"/>
  <c r="B243" i="9" s="1"/>
  <c r="M242" i="9"/>
  <c r="L242" i="9"/>
  <c r="F242" i="9" s="1"/>
  <c r="E242" i="9"/>
  <c r="M241" i="9"/>
  <c r="L241" i="9"/>
  <c r="E241" i="9"/>
  <c r="M240" i="9"/>
  <c r="L240" i="9"/>
  <c r="F240" i="9" s="1"/>
  <c r="E240" i="9"/>
  <c r="B240" i="9" s="1"/>
  <c r="M239" i="9"/>
  <c r="L239" i="9"/>
  <c r="F239" i="9"/>
  <c r="E239" i="9"/>
  <c r="B239" i="9" s="1"/>
  <c r="M238" i="9"/>
  <c r="L238" i="9"/>
  <c r="F238" i="9" s="1"/>
  <c r="E238" i="9"/>
  <c r="M237" i="9"/>
  <c r="L237" i="9"/>
  <c r="E237" i="9"/>
  <c r="M236" i="9"/>
  <c r="L236" i="9"/>
  <c r="F236" i="9" s="1"/>
  <c r="E236" i="9"/>
  <c r="B236" i="9" s="1"/>
  <c r="M235" i="9"/>
  <c r="L235" i="9"/>
  <c r="F235" i="9"/>
  <c r="E235" i="9"/>
  <c r="B235" i="9" s="1"/>
  <c r="M234" i="9"/>
  <c r="L234" i="9"/>
  <c r="F234" i="9" s="1"/>
  <c r="E234" i="9"/>
  <c r="M233" i="9"/>
  <c r="L233" i="9"/>
  <c r="E233" i="9"/>
  <c r="M232" i="9"/>
  <c r="L232" i="9"/>
  <c r="F232" i="9" s="1"/>
  <c r="E232" i="9"/>
  <c r="B232" i="9" s="1"/>
  <c r="M231" i="9"/>
  <c r="L231" i="9"/>
  <c r="F231" i="9"/>
  <c r="E231" i="9"/>
  <c r="B231" i="9" s="1"/>
  <c r="M230" i="9"/>
  <c r="L230" i="9"/>
  <c r="F230" i="9" s="1"/>
  <c r="E230" i="9"/>
  <c r="M229" i="9"/>
  <c r="L229" i="9"/>
  <c r="E229" i="9"/>
  <c r="M228" i="9"/>
  <c r="L228" i="9"/>
  <c r="F228" i="9" s="1"/>
  <c r="E228" i="9"/>
  <c r="B228" i="9" s="1"/>
  <c r="M227" i="9"/>
  <c r="L227" i="9"/>
  <c r="F227" i="9"/>
  <c r="E227" i="9"/>
  <c r="B227" i="9" s="1"/>
  <c r="M226" i="9"/>
  <c r="L226" i="9"/>
  <c r="F226" i="9" s="1"/>
  <c r="E226" i="9"/>
  <c r="M225" i="9"/>
  <c r="L225" i="9"/>
  <c r="E225" i="9"/>
  <c r="M224" i="9"/>
  <c r="L224" i="9"/>
  <c r="F224" i="9" s="1"/>
  <c r="E224" i="9"/>
  <c r="B224" i="9" s="1"/>
  <c r="M223" i="9"/>
  <c r="F223" i="9" s="1"/>
  <c r="L223" i="9"/>
  <c r="E223" i="9"/>
  <c r="M222" i="9"/>
  <c r="L222" i="9"/>
  <c r="E222" i="9"/>
  <c r="M221" i="9"/>
  <c r="L221" i="9"/>
  <c r="E221" i="9"/>
  <c r="M220" i="9"/>
  <c r="L220" i="9"/>
  <c r="E220" i="9"/>
  <c r="M219" i="9"/>
  <c r="F219" i="9" s="1"/>
  <c r="L219" i="9"/>
  <c r="E219" i="9"/>
  <c r="M218" i="9"/>
  <c r="L218" i="9"/>
  <c r="F218" i="9" s="1"/>
  <c r="E218" i="9"/>
  <c r="M217" i="9"/>
  <c r="L217" i="9"/>
  <c r="E217" i="9"/>
  <c r="M216" i="9"/>
  <c r="L216" i="9"/>
  <c r="F216" i="9" s="1"/>
  <c r="E216" i="9"/>
  <c r="B216" i="9" s="1"/>
  <c r="M215" i="9"/>
  <c r="L215" i="9"/>
  <c r="F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F92" i="9"/>
  <c r="H91" i="9"/>
  <c r="G91" i="9"/>
  <c r="E91" i="9" s="1"/>
  <c r="B91" i="9" s="1"/>
  <c r="F91" i="9"/>
  <c r="H90" i="9"/>
  <c r="E90" i="9" s="1"/>
  <c r="B90" i="9" s="1"/>
  <c r="G90" i="9"/>
  <c r="F90" i="9"/>
  <c r="H89" i="9"/>
  <c r="G89" i="9"/>
  <c r="E89" i="9" s="1"/>
  <c r="B89" i="9" s="1"/>
  <c r="F89" i="9"/>
  <c r="H88" i="9"/>
  <c r="G88" i="9"/>
  <c r="F88" i="9"/>
  <c r="H87" i="9"/>
  <c r="G87" i="9"/>
  <c r="E87" i="9" s="1"/>
  <c r="B87" i="9" s="1"/>
  <c r="F87" i="9"/>
  <c r="H86" i="9"/>
  <c r="E86" i="9" s="1"/>
  <c r="B86" i="9" s="1"/>
  <c r="G86" i="9"/>
  <c r="F86" i="9"/>
  <c r="H85" i="9"/>
  <c r="G85" i="9"/>
  <c r="E85" i="9" s="1"/>
  <c r="B85" i="9" s="1"/>
  <c r="F85" i="9"/>
  <c r="H84" i="9"/>
  <c r="G84" i="9"/>
  <c r="F84" i="9"/>
  <c r="H83" i="9"/>
  <c r="G83" i="9"/>
  <c r="E83" i="9" s="1"/>
  <c r="B83" i="9" s="1"/>
  <c r="F83" i="9"/>
  <c r="H82" i="9"/>
  <c r="E82" i="9" s="1"/>
  <c r="B82" i="9" s="1"/>
  <c r="G82" i="9"/>
  <c r="F82" i="9"/>
  <c r="H81" i="9"/>
  <c r="G81" i="9"/>
  <c r="E81" i="9" s="1"/>
  <c r="B81" i="9" s="1"/>
  <c r="F81" i="9"/>
  <c r="H80" i="9"/>
  <c r="G80" i="9"/>
  <c r="F80" i="9"/>
  <c r="H79" i="9"/>
  <c r="G79" i="9"/>
  <c r="E79" i="9" s="1"/>
  <c r="B79" i="9" s="1"/>
  <c r="F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G47" i="9"/>
  <c r="E47" i="9" s="1"/>
  <c r="B47" i="9" s="1"/>
  <c r="F47" i="9"/>
  <c r="H46" i="9"/>
  <c r="E46" i="9" s="1"/>
  <c r="B46" i="9" s="1"/>
  <c r="G46" i="9"/>
  <c r="F46" i="9"/>
  <c r="H45" i="9"/>
  <c r="E45" i="9" s="1"/>
  <c r="B45" i="9" s="1"/>
  <c r="G45" i="9"/>
  <c r="F45" i="9"/>
  <c r="H44" i="9"/>
  <c r="G44" i="9"/>
  <c r="E44" i="9" s="1"/>
  <c r="B44" i="9" s="1"/>
  <c r="F44" i="9"/>
  <c r="H43" i="9"/>
  <c r="E43" i="9" s="1"/>
  <c r="B43" i="9" s="1"/>
  <c r="G43" i="9"/>
  <c r="F43" i="9"/>
  <c r="H42" i="9"/>
  <c r="E42" i="9" s="1"/>
  <c r="B42" i="9" s="1"/>
  <c r="G42" i="9"/>
  <c r="F42" i="9"/>
  <c r="H41" i="9"/>
  <c r="G41" i="9"/>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E30" i="9" s="1"/>
  <c r="B30" i="9" s="1"/>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I3" i="9"/>
  <c r="H3" i="9"/>
  <c r="G3" i="9"/>
  <c r="D101" i="8"/>
  <c r="I36" i="3" s="1"/>
  <c r="D95" i="8"/>
  <c r="D90" i="8"/>
  <c r="D85" i="8"/>
  <c r="D80" i="8"/>
  <c r="D75" i="8"/>
  <c r="D70" i="8"/>
  <c r="D65" i="8"/>
  <c r="D60" i="8"/>
  <c r="D55" i="8"/>
  <c r="D49" i="8" s="1"/>
  <c r="D43" i="8" s="1"/>
  <c r="D50" i="8"/>
  <c r="D44" i="8"/>
  <c r="D36" i="8"/>
  <c r="D26" i="8"/>
  <c r="D24" i="8" s="1"/>
  <c r="C1499" i="1" s="1"/>
  <c r="D18" i="8"/>
  <c r="D8" i="8"/>
  <c r="C1483" i="1" s="1"/>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F180" i="5" s="1"/>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F418" i="4"/>
  <c r="E418" i="4"/>
  <c r="D418" i="4"/>
  <c r="E417" i="4"/>
  <c r="D417" i="4"/>
  <c r="E416" i="4"/>
  <c r="E643" i="4" s="1"/>
  <c r="D637" i="1" s="1"/>
  <c r="D416" i="4"/>
  <c r="D644"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E210" i="4"/>
  <c r="D206"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8" i="4" s="1"/>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D163" i="4"/>
  <c r="F162" i="4"/>
  <c r="F161" i="4"/>
  <c r="F160" i="4"/>
  <c r="F159" i="4"/>
  <c r="E159" i="4"/>
  <c r="D159" i="4"/>
  <c r="F158" i="4"/>
  <c r="F157" i="4"/>
  <c r="F156" i="4"/>
  <c r="F155" i="4"/>
  <c r="F154" i="4"/>
  <c r="F153" i="4"/>
  <c r="E153" i="4"/>
  <c r="D153" i="4"/>
  <c r="E152" i="4"/>
  <c r="D148" i="1" s="1"/>
  <c r="D152" i="4"/>
  <c r="F152" i="4" s="1"/>
  <c r="F150" i="4"/>
  <c r="F149" i="4"/>
  <c r="F148" i="4"/>
  <c r="F147" i="4"/>
  <c r="F146" i="4"/>
  <c r="F145" i="4"/>
  <c r="F144" i="4"/>
  <c r="F143" i="4"/>
  <c r="F142" i="4"/>
  <c r="F141" i="4"/>
  <c r="E140" i="4"/>
  <c r="D140" i="4"/>
  <c r="F140" i="4" s="1"/>
  <c r="E139" i="4"/>
  <c r="F138" i="4"/>
  <c r="F137" i="4"/>
  <c r="F136" i="4"/>
  <c r="F135" i="4"/>
  <c r="E134" i="4"/>
  <c r="D134" i="4"/>
  <c r="D133" i="4" s="1"/>
  <c r="E133" i="4"/>
  <c r="D129" i="1" s="1"/>
  <c r="F132" i="4"/>
  <c r="F131" i="4"/>
  <c r="F130" i="4"/>
  <c r="F129" i="4"/>
  <c r="F128" i="4"/>
  <c r="E128" i="4"/>
  <c r="D128" i="4"/>
  <c r="F127" i="4"/>
  <c r="F126" i="4"/>
  <c r="E125" i="4"/>
  <c r="F125" i="4" s="1"/>
  <c r="D125" i="4"/>
  <c r="D124" i="4" s="1"/>
  <c r="E124" i="4"/>
  <c r="D120" i="1" s="1"/>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1" i="4"/>
  <c r="F80" i="4"/>
  <c r="F79" i="4"/>
  <c r="F78" i="4"/>
  <c r="F77" i="4"/>
  <c r="E77" i="4"/>
  <c r="D77" i="4"/>
  <c r="F76" i="4"/>
  <c r="F75" i="4"/>
  <c r="E74" i="4"/>
  <c r="D74" i="4"/>
  <c r="F74" i="4" s="1"/>
  <c r="F73" i="4"/>
  <c r="F72" i="4"/>
  <c r="E71" i="4"/>
  <c r="D71" i="4"/>
  <c r="F71" i="4" s="1"/>
  <c r="F70" i="4"/>
  <c r="F69" i="4"/>
  <c r="E68" i="4"/>
  <c r="D64" i="1"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D44" i="4" s="1"/>
  <c r="F44" i="4" s="1"/>
  <c r="E44" i="4"/>
  <c r="F43" i="4"/>
  <c r="F42" i="4"/>
  <c r="F41" i="4"/>
  <c r="E40" i="4"/>
  <c r="D40" i="4"/>
  <c r="D7"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G36" i="3"/>
  <c r="B36" i="3"/>
  <c r="I35" i="3"/>
  <c r="G35" i="3"/>
  <c r="B35" i="3"/>
  <c r="G34" i="3"/>
  <c r="B34" i="3"/>
  <c r="I33" i="3"/>
  <c r="G33" i="3"/>
  <c r="B33" i="3"/>
  <c r="I32" i="3"/>
  <c r="H32" i="3"/>
  <c r="G32" i="3"/>
  <c r="B32" i="3"/>
  <c r="I31" i="3"/>
  <c r="H31" i="3"/>
  <c r="G31" i="3"/>
  <c r="B31" i="3"/>
  <c r="I30" i="3"/>
  <c r="H30" i="3"/>
  <c r="G30" i="3"/>
  <c r="B30" i="3"/>
  <c r="H29" i="3"/>
  <c r="G29" i="3"/>
  <c r="B29" i="3"/>
  <c r="I28" i="3"/>
  <c r="G28" i="3"/>
  <c r="B28" i="3"/>
  <c r="I27" i="3"/>
  <c r="H27" i="3"/>
  <c r="G27" i="3"/>
  <c r="B27" i="3"/>
  <c r="I26" i="3"/>
  <c r="H26" i="3"/>
  <c r="G26" i="3"/>
  <c r="B26" i="3"/>
  <c r="I25" i="3"/>
  <c r="H25" i="3"/>
  <c r="G25" i="3"/>
  <c r="B25" i="3"/>
  <c r="I24" i="3"/>
  <c r="H24" i="3"/>
  <c r="G24" i="3"/>
  <c r="B24" i="3"/>
  <c r="G23" i="3"/>
  <c r="B23" i="3"/>
  <c r="G22" i="3"/>
  <c r="B22" i="3"/>
  <c r="G21" i="3"/>
  <c r="B21" i="3"/>
  <c r="I20" i="3"/>
  <c r="G20" i="3"/>
  <c r="B20" i="3"/>
  <c r="G19" i="3"/>
  <c r="B19" i="3"/>
  <c r="G18" i="3"/>
  <c r="B18" i="3"/>
  <c r="G17" i="3"/>
  <c r="B17" i="3"/>
  <c r="G16" i="3"/>
  <c r="B16" i="3"/>
  <c r="H10" i="3" a="1"/>
  <c r="H10" i="3" s="1"/>
  <c r="L3" i="9" s="1"/>
  <c r="H1580" i="1"/>
  <c r="G1580" i="1"/>
  <c r="C1580" i="1"/>
  <c r="C1579" i="1"/>
  <c r="H1579" i="1" s="1"/>
  <c r="C1578" i="1"/>
  <c r="C1577" i="1"/>
  <c r="G1577" i="1" s="1"/>
  <c r="C1575" i="1"/>
  <c r="C1574" i="1"/>
  <c r="H1574" i="1" s="1"/>
  <c r="C1573" i="1"/>
  <c r="H1572" i="1"/>
  <c r="G1572" i="1"/>
  <c r="C1572" i="1"/>
  <c r="H1571" i="1"/>
  <c r="C1571" i="1"/>
  <c r="G1571" i="1" s="1"/>
  <c r="C1570" i="1"/>
  <c r="C1569" i="1"/>
  <c r="G1569" i="1" s="1"/>
  <c r="H1568" i="1"/>
  <c r="G1568" i="1"/>
  <c r="C1568" i="1"/>
  <c r="C1567" i="1"/>
  <c r="C1566" i="1"/>
  <c r="H1566" i="1" s="1"/>
  <c r="C1565" i="1"/>
  <c r="H1564" i="1"/>
  <c r="G1564" i="1"/>
  <c r="C1564" i="1"/>
  <c r="H1563" i="1"/>
  <c r="C1563" i="1"/>
  <c r="G1563" i="1" s="1"/>
  <c r="C1562" i="1"/>
  <c r="C1561" i="1"/>
  <c r="G1561" i="1" s="1"/>
  <c r="H1560" i="1"/>
  <c r="G1560" i="1"/>
  <c r="C1560" i="1"/>
  <c r="C1559" i="1"/>
  <c r="C1558" i="1"/>
  <c r="H1558" i="1" s="1"/>
  <c r="C1557" i="1"/>
  <c r="H1556" i="1"/>
  <c r="G1556" i="1"/>
  <c r="C1556" i="1"/>
  <c r="H1555" i="1"/>
  <c r="C1555" i="1"/>
  <c r="G1555" i="1" s="1"/>
  <c r="C1554" i="1"/>
  <c r="C1553" i="1"/>
  <c r="G1553" i="1" s="1"/>
  <c r="H1552" i="1"/>
  <c r="G1552" i="1"/>
  <c r="C1552" i="1"/>
  <c r="C1551" i="1"/>
  <c r="C1550" i="1"/>
  <c r="H1550" i="1" s="1"/>
  <c r="C1549" i="1"/>
  <c r="H1548" i="1"/>
  <c r="G1548" i="1"/>
  <c r="C1548" i="1"/>
  <c r="H1547" i="1"/>
  <c r="C1547" i="1"/>
  <c r="G1547" i="1" s="1"/>
  <c r="C1546" i="1"/>
  <c r="C1545" i="1"/>
  <c r="G1545" i="1" s="1"/>
  <c r="H1544" i="1"/>
  <c r="G1544" i="1"/>
  <c r="C1544" i="1"/>
  <c r="C1543" i="1"/>
  <c r="C1542" i="1"/>
  <c r="H1542" i="1" s="1"/>
  <c r="C1541" i="1"/>
  <c r="H1540" i="1"/>
  <c r="G1540" i="1"/>
  <c r="C1540" i="1"/>
  <c r="H1539" i="1"/>
  <c r="C1539" i="1"/>
  <c r="G1539" i="1" s="1"/>
  <c r="C1538" i="1"/>
  <c r="C1537" i="1"/>
  <c r="G1537" i="1" s="1"/>
  <c r="H1536" i="1"/>
  <c r="G1536" i="1"/>
  <c r="C1536" i="1"/>
  <c r="C1535" i="1"/>
  <c r="C1534" i="1"/>
  <c r="H1534" i="1" s="1"/>
  <c r="C1533" i="1"/>
  <c r="H1532" i="1"/>
  <c r="G1532" i="1"/>
  <c r="C1532" i="1"/>
  <c r="H1531" i="1"/>
  <c r="C1531" i="1"/>
  <c r="G1531" i="1" s="1"/>
  <c r="C1530" i="1"/>
  <c r="C1529" i="1"/>
  <c r="G1529" i="1" s="1"/>
  <c r="H1528" i="1"/>
  <c r="G1528" i="1"/>
  <c r="C1528" i="1"/>
  <c r="C1527" i="1"/>
  <c r="C1526" i="1"/>
  <c r="H1526" i="1" s="1"/>
  <c r="C1525" i="1"/>
  <c r="H1524" i="1"/>
  <c r="G1524" i="1"/>
  <c r="C1524" i="1"/>
  <c r="H1523" i="1"/>
  <c r="C1523" i="1"/>
  <c r="G1523" i="1" s="1"/>
  <c r="C1522" i="1"/>
  <c r="C1521" i="1"/>
  <c r="G1521" i="1" s="1"/>
  <c r="H1520" i="1"/>
  <c r="G1520" i="1"/>
  <c r="C1520" i="1"/>
  <c r="C1519" i="1"/>
  <c r="C1518" i="1"/>
  <c r="H1518" i="1" s="1"/>
  <c r="C1516" i="1"/>
  <c r="G1515" i="1"/>
  <c r="C1515" i="1"/>
  <c r="H1515" i="1" s="1"/>
  <c r="H1514" i="1"/>
  <c r="C1514" i="1"/>
  <c r="G1514" i="1" s="1"/>
  <c r="H1513" i="1"/>
  <c r="G1513" i="1"/>
  <c r="C1513" i="1"/>
  <c r="C1512" i="1"/>
  <c r="G1511" i="1"/>
  <c r="C1511" i="1"/>
  <c r="H1511" i="1" s="1"/>
  <c r="C1510" i="1"/>
  <c r="G1510" i="1" s="1"/>
  <c r="H1509" i="1"/>
  <c r="G1509" i="1"/>
  <c r="C1509" i="1"/>
  <c r="C1508" i="1"/>
  <c r="G1507" i="1"/>
  <c r="C1507" i="1"/>
  <c r="H1507" i="1" s="1"/>
  <c r="H1506" i="1"/>
  <c r="C1506" i="1"/>
  <c r="G1506" i="1" s="1"/>
  <c r="H1505" i="1"/>
  <c r="G1505" i="1"/>
  <c r="C1505" i="1"/>
  <c r="C1504" i="1"/>
  <c r="C1503" i="1"/>
  <c r="H1503" i="1" s="1"/>
  <c r="C1502" i="1"/>
  <c r="G1502" i="1" s="1"/>
  <c r="C1500" i="1"/>
  <c r="H1498" i="1"/>
  <c r="C1498" i="1"/>
  <c r="G1498" i="1" s="1"/>
  <c r="H1497" i="1"/>
  <c r="G1497" i="1"/>
  <c r="C1497" i="1"/>
  <c r="C1496" i="1"/>
  <c r="G1495" i="1"/>
  <c r="C1495" i="1"/>
  <c r="H1495" i="1" s="1"/>
  <c r="H1494" i="1"/>
  <c r="C1494" i="1"/>
  <c r="G1494" i="1" s="1"/>
  <c r="H1493" i="1"/>
  <c r="G1493" i="1"/>
  <c r="C1493" i="1"/>
  <c r="C1492" i="1"/>
  <c r="C1491" i="1"/>
  <c r="H1491" i="1" s="1"/>
  <c r="H1490" i="1"/>
  <c r="C1490" i="1"/>
  <c r="G1490" i="1" s="1"/>
  <c r="H1489" i="1"/>
  <c r="G1489" i="1"/>
  <c r="C1489" i="1"/>
  <c r="C1488" i="1"/>
  <c r="G1487" i="1"/>
  <c r="C1487" i="1"/>
  <c r="H1487" i="1" s="1"/>
  <c r="C1486" i="1"/>
  <c r="G1486" i="1" s="1"/>
  <c r="C1485" i="1"/>
  <c r="H1485" i="1" s="1"/>
  <c r="C1484" i="1"/>
  <c r="H1482" i="1"/>
  <c r="C1482" i="1"/>
  <c r="G1482" i="1" s="1"/>
  <c r="C1480" i="1"/>
  <c r="G1479" i="1"/>
  <c r="D1479" i="1"/>
  <c r="C1479" i="1"/>
  <c r="J1479" i="1" s="1"/>
  <c r="D1478" i="1"/>
  <c r="C1478" i="1"/>
  <c r="G1477" i="1"/>
  <c r="D1477" i="1"/>
  <c r="C1477" i="1"/>
  <c r="J1477" i="1" s="1"/>
  <c r="D1476" i="1"/>
  <c r="C1476" i="1"/>
  <c r="D1475" i="1"/>
  <c r="C1475" i="1"/>
  <c r="G1474" i="1"/>
  <c r="D1474" i="1"/>
  <c r="C1474" i="1"/>
  <c r="J1474" i="1" s="1"/>
  <c r="D1473" i="1"/>
  <c r="C1473" i="1"/>
  <c r="G1472" i="1"/>
  <c r="D1472" i="1"/>
  <c r="C1472" i="1"/>
  <c r="J1472" i="1" s="1"/>
  <c r="D1471" i="1"/>
  <c r="C1471" i="1"/>
  <c r="D1470" i="1"/>
  <c r="C1470" i="1"/>
  <c r="D1469" i="1"/>
  <c r="C1469" i="1"/>
  <c r="G1468" i="1"/>
  <c r="D1468" i="1"/>
  <c r="C1468" i="1"/>
  <c r="J1468" i="1" s="1"/>
  <c r="D1467" i="1"/>
  <c r="C1467" i="1"/>
  <c r="G1466" i="1"/>
  <c r="D1466" i="1"/>
  <c r="C1466" i="1"/>
  <c r="J1466" i="1" s="1"/>
  <c r="D1465" i="1"/>
  <c r="C1465" i="1"/>
  <c r="G1464" i="1"/>
  <c r="D1464" i="1"/>
  <c r="C1464" i="1"/>
  <c r="J1464" i="1" s="1"/>
  <c r="D1463" i="1"/>
  <c r="C1463" i="1"/>
  <c r="G1462" i="1"/>
  <c r="D1462" i="1"/>
  <c r="C1462" i="1"/>
  <c r="J1462" i="1" s="1"/>
  <c r="G1461" i="1"/>
  <c r="D1461" i="1"/>
  <c r="C1461" i="1"/>
  <c r="H1461" i="1" s="1"/>
  <c r="D1460" i="1"/>
  <c r="C1460" i="1"/>
  <c r="G1459" i="1"/>
  <c r="D1459" i="1"/>
  <c r="C1459" i="1"/>
  <c r="J1459" i="1" s="1"/>
  <c r="D1458" i="1"/>
  <c r="C1458" i="1"/>
  <c r="G1457" i="1"/>
  <c r="D1457" i="1"/>
  <c r="C1457" i="1"/>
  <c r="J1457" i="1" s="1"/>
  <c r="D1456" i="1"/>
  <c r="C1456" i="1"/>
  <c r="G1455" i="1"/>
  <c r="D1455" i="1"/>
  <c r="C1455" i="1"/>
  <c r="J1455" i="1" s="1"/>
  <c r="G1454" i="1"/>
  <c r="D1454" i="1"/>
  <c r="C1454" i="1"/>
  <c r="H1454" i="1" s="1"/>
  <c r="G1453" i="1"/>
  <c r="D1453" i="1"/>
  <c r="C1453" i="1"/>
  <c r="H1453" i="1" s="1"/>
  <c r="D1452" i="1"/>
  <c r="C1452" i="1"/>
  <c r="G1451" i="1"/>
  <c r="D1451" i="1"/>
  <c r="C1451" i="1"/>
  <c r="J1451" i="1" s="1"/>
  <c r="D1450" i="1"/>
  <c r="C1450" i="1"/>
  <c r="G1449" i="1"/>
  <c r="D1449" i="1"/>
  <c r="C1449" i="1"/>
  <c r="J1449" i="1" s="1"/>
  <c r="D1448" i="1"/>
  <c r="C1448" i="1"/>
  <c r="G1447" i="1"/>
  <c r="D1447" i="1"/>
  <c r="C1447" i="1"/>
  <c r="J1447" i="1" s="1"/>
  <c r="D1446" i="1"/>
  <c r="C1446" i="1"/>
  <c r="D1445" i="1"/>
  <c r="C1445" i="1"/>
  <c r="H1444" i="1"/>
  <c r="D1444" i="1"/>
  <c r="J1444" i="1" s="1"/>
  <c r="C1444" i="1"/>
  <c r="G1444" i="1" s="1"/>
  <c r="D1443" i="1"/>
  <c r="C1443" i="1"/>
  <c r="H1442" i="1"/>
  <c r="D1442" i="1"/>
  <c r="J1442" i="1" s="1"/>
  <c r="C1442" i="1"/>
  <c r="G1442" i="1" s="1"/>
  <c r="I1442" i="1" s="1"/>
  <c r="D1441" i="1"/>
  <c r="C1441" i="1"/>
  <c r="H1440" i="1"/>
  <c r="D1440" i="1"/>
  <c r="J1440" i="1" s="1"/>
  <c r="C1440" i="1"/>
  <c r="G1440" i="1" s="1"/>
  <c r="D1439" i="1"/>
  <c r="C1439" i="1"/>
  <c r="D1438" i="1"/>
  <c r="C1438" i="1"/>
  <c r="D1437" i="1"/>
  <c r="C1437"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G1410" i="1" s="1"/>
  <c r="C1410" i="1"/>
  <c r="H1409" i="1"/>
  <c r="D1409" i="1"/>
  <c r="G1409" i="1" s="1"/>
  <c r="C1409" i="1"/>
  <c r="D1408" i="1"/>
  <c r="G1408" i="1" s="1"/>
  <c r="C1408" i="1"/>
  <c r="H1407" i="1"/>
  <c r="D1407" i="1"/>
  <c r="G1407" i="1" s="1"/>
  <c r="C1407" i="1"/>
  <c r="D1406" i="1"/>
  <c r="G1406" i="1" s="1"/>
  <c r="C1406" i="1"/>
  <c r="H1405" i="1"/>
  <c r="D1405" i="1"/>
  <c r="G1405" i="1" s="1"/>
  <c r="C1405" i="1"/>
  <c r="D1404" i="1"/>
  <c r="G1404" i="1" s="1"/>
  <c r="C1404" i="1"/>
  <c r="H1403" i="1"/>
  <c r="D1403" i="1"/>
  <c r="G1403" i="1" s="1"/>
  <c r="C1403" i="1"/>
  <c r="D1402" i="1"/>
  <c r="G1402" i="1" s="1"/>
  <c r="C1402" i="1"/>
  <c r="H1401" i="1"/>
  <c r="D1401" i="1"/>
  <c r="G1401" i="1" s="1"/>
  <c r="C1401" i="1"/>
  <c r="D1400" i="1"/>
  <c r="G1400" i="1" s="1"/>
  <c r="C1400" i="1"/>
  <c r="H1399" i="1"/>
  <c r="D1399" i="1"/>
  <c r="G1399" i="1" s="1"/>
  <c r="C1399" i="1"/>
  <c r="D1398" i="1"/>
  <c r="G1398" i="1" s="1"/>
  <c r="C1398" i="1"/>
  <c r="H1397" i="1"/>
  <c r="D1397" i="1"/>
  <c r="G1397" i="1" s="1"/>
  <c r="C1397" i="1"/>
  <c r="D1396" i="1"/>
  <c r="G1396" i="1" s="1"/>
  <c r="C1396" i="1"/>
  <c r="H1395" i="1"/>
  <c r="D1395" i="1"/>
  <c r="G1395" i="1" s="1"/>
  <c r="C1395" i="1"/>
  <c r="D1394" i="1"/>
  <c r="G1394" i="1" s="1"/>
  <c r="C1394" i="1"/>
  <c r="H1393" i="1"/>
  <c r="D1393" i="1"/>
  <c r="G1393" i="1" s="1"/>
  <c r="C1393" i="1"/>
  <c r="D1392" i="1"/>
  <c r="G1392" i="1" s="1"/>
  <c r="C1392" i="1"/>
  <c r="H1391" i="1"/>
  <c r="D1391" i="1"/>
  <c r="G1391" i="1" s="1"/>
  <c r="C1391" i="1"/>
  <c r="D1390" i="1"/>
  <c r="G1390" i="1" s="1"/>
  <c r="C1390" i="1"/>
  <c r="H1389" i="1"/>
  <c r="D1389" i="1"/>
  <c r="G1389" i="1" s="1"/>
  <c r="C1389" i="1"/>
  <c r="D1388" i="1"/>
  <c r="G1388" i="1" s="1"/>
  <c r="C1388" i="1"/>
  <c r="H1387" i="1"/>
  <c r="D1387" i="1"/>
  <c r="G1387" i="1" s="1"/>
  <c r="C1387"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G719" i="1" s="1"/>
  <c r="C719" i="1"/>
  <c r="D718" i="1"/>
  <c r="H718" i="1" s="1"/>
  <c r="C718" i="1"/>
  <c r="H717" i="1"/>
  <c r="G717" i="1"/>
  <c r="D717" i="1"/>
  <c r="C717" i="1"/>
  <c r="D716" i="1"/>
  <c r="H716" i="1" s="1"/>
  <c r="C716" i="1"/>
  <c r="H715" i="1"/>
  <c r="G715" i="1"/>
  <c r="D715" i="1"/>
  <c r="C715" i="1"/>
  <c r="H714" i="1"/>
  <c r="G714" i="1"/>
  <c r="D714" i="1"/>
  <c r="C714" i="1"/>
  <c r="H713" i="1"/>
  <c r="G713" i="1"/>
  <c r="D713" i="1"/>
  <c r="C713" i="1"/>
  <c r="H712" i="1"/>
  <c r="G712" i="1"/>
  <c r="D712" i="1"/>
  <c r="C712" i="1"/>
  <c r="D711" i="1"/>
  <c r="H711" i="1" s="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H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D645" i="1"/>
  <c r="G645" i="1" s="1"/>
  <c r="C645" i="1"/>
  <c r="D644" i="1"/>
  <c r="H644" i="1" s="1"/>
  <c r="C644" i="1"/>
  <c r="D643" i="1"/>
  <c r="G643" i="1" s="1"/>
  <c r="C643" i="1"/>
  <c r="H642" i="1"/>
  <c r="D642" i="1"/>
  <c r="G642" i="1" s="1"/>
  <c r="C642" i="1"/>
  <c r="H641" i="1"/>
  <c r="G641" i="1"/>
  <c r="D641" i="1"/>
  <c r="C641" i="1"/>
  <c r="C638"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D412" i="1"/>
  <c r="G412" i="1" s="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G368" i="1" s="1"/>
  <c r="C368" i="1"/>
  <c r="H367" i="1"/>
  <c r="G367" i="1"/>
  <c r="D367" i="1"/>
  <c r="C367" i="1"/>
  <c r="H366" i="1"/>
  <c r="G366" i="1"/>
  <c r="D366" i="1"/>
  <c r="C366" i="1"/>
  <c r="D365" i="1"/>
  <c r="G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D189" i="1"/>
  <c r="H189" i="1" s="1"/>
  <c r="C189" i="1"/>
  <c r="D188" i="1"/>
  <c r="H188" i="1" s="1"/>
  <c r="C188" i="1"/>
  <c r="D187" i="1"/>
  <c r="H187" i="1" s="1"/>
  <c r="C187" i="1"/>
  <c r="H186" i="1"/>
  <c r="G186" i="1"/>
  <c r="D186" i="1"/>
  <c r="C186" i="1"/>
  <c r="H185" i="1"/>
  <c r="G185" i="1"/>
  <c r="D185" i="1"/>
  <c r="C185" i="1"/>
  <c r="C184" i="1"/>
  <c r="H183" i="1"/>
  <c r="G183" i="1"/>
  <c r="D183" i="1"/>
  <c r="C183" i="1"/>
  <c r="H182" i="1"/>
  <c r="G182" i="1"/>
  <c r="D182" i="1"/>
  <c r="C182" i="1"/>
  <c r="H181" i="1"/>
  <c r="D181" i="1"/>
  <c r="G181" i="1" s="1"/>
  <c r="C181" i="1"/>
  <c r="H180" i="1"/>
  <c r="G180" i="1"/>
  <c r="D180" i="1"/>
  <c r="C180" i="1"/>
  <c r="H179" i="1"/>
  <c r="D179" i="1"/>
  <c r="G179" i="1" s="1"/>
  <c r="C179" i="1"/>
  <c r="D178" i="1"/>
  <c r="H178" i="1" s="1"/>
  <c r="C178" i="1"/>
  <c r="D177" i="1"/>
  <c r="H177" i="1" s="1"/>
  <c r="C177" i="1"/>
  <c r="D176" i="1"/>
  <c r="H176" i="1" s="1"/>
  <c r="C176" i="1"/>
  <c r="D175" i="1"/>
  <c r="H175" i="1" s="1"/>
  <c r="C175" i="1"/>
  <c r="D174" i="1"/>
  <c r="H174" i="1" s="1"/>
  <c r="C174" i="1"/>
  <c r="C173" i="1"/>
  <c r="H172" i="1"/>
  <c r="G172" i="1"/>
  <c r="D172" i="1"/>
  <c r="C172" i="1"/>
  <c r="H171" i="1"/>
  <c r="G171" i="1"/>
  <c r="D171" i="1"/>
  <c r="C171" i="1"/>
  <c r="D170" i="1"/>
  <c r="H170" i="1" s="1"/>
  <c r="C170" i="1"/>
  <c r="D169" i="1"/>
  <c r="H169" i="1" s="1"/>
  <c r="C169" i="1"/>
  <c r="D168" i="1"/>
  <c r="H168" i="1" s="1"/>
  <c r="C168" i="1"/>
  <c r="D167" i="1"/>
  <c r="H167" i="1" s="1"/>
  <c r="C167" i="1"/>
  <c r="D166" i="1"/>
  <c r="H166" i="1" s="1"/>
  <c r="C166" i="1"/>
  <c r="C165" i="1"/>
  <c r="D164" i="1"/>
  <c r="G164" i="1" s="1"/>
  <c r="C164" i="1"/>
  <c r="H163" i="1"/>
  <c r="G163" i="1"/>
  <c r="D163" i="1"/>
  <c r="C163" i="1"/>
  <c r="H162" i="1"/>
  <c r="G162" i="1"/>
  <c r="D162" i="1"/>
  <c r="C162" i="1"/>
  <c r="H161" i="1"/>
  <c r="G161" i="1"/>
  <c r="D161" i="1"/>
  <c r="C161"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D132" i="1"/>
  <c r="G132" i="1" s="1"/>
  <c r="C132" i="1"/>
  <c r="H131" i="1"/>
  <c r="G131" i="1"/>
  <c r="D131" i="1"/>
  <c r="C131" i="1"/>
  <c r="H130" i="1"/>
  <c r="D130" i="1"/>
  <c r="G130" i="1" s="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D84" i="1"/>
  <c r="H84" i="1" s="1"/>
  <c r="C84" i="1"/>
  <c r="D83" i="1"/>
  <c r="H83" i="1" s="1"/>
  <c r="C83" i="1"/>
  <c r="H82" i="1"/>
  <c r="G82" i="1"/>
  <c r="D82" i="1"/>
  <c r="C82" i="1"/>
  <c r="H81" i="1"/>
  <c r="D81" i="1"/>
  <c r="G81" i="1" s="1"/>
  <c r="C81" i="1"/>
  <c r="H80" i="1"/>
  <c r="G80" i="1"/>
  <c r="D80" i="1"/>
  <c r="C80" i="1"/>
  <c r="D79" i="1"/>
  <c r="H79" i="1" s="1"/>
  <c r="C79" i="1"/>
  <c r="D78" i="1"/>
  <c r="H78" i="1" s="1"/>
  <c r="C78"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G65"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510" i="1" l="1"/>
  <c r="C1576" i="1"/>
  <c r="G1576" i="1" s="1"/>
  <c r="H1576" i="1"/>
  <c r="G1503" i="1"/>
  <c r="H1499" i="1"/>
  <c r="G1499" i="1"/>
  <c r="D42" i="8"/>
  <c r="H19" i="9" s="1"/>
  <c r="E19" i="9" s="1"/>
  <c r="B19" i="9" s="1"/>
  <c r="C1501" i="1"/>
  <c r="H1502" i="1"/>
  <c r="G1491" i="1"/>
  <c r="H1486" i="1"/>
  <c r="G1485" i="1"/>
  <c r="H1483" i="1"/>
  <c r="G1483" i="1"/>
  <c r="C1481" i="1"/>
  <c r="G632" i="1"/>
  <c r="E273" i="9"/>
  <c r="B273" i="9" s="1"/>
  <c r="H412" i="1"/>
  <c r="D411" i="1"/>
  <c r="E27" i="9"/>
  <c r="B27" i="9" s="1"/>
  <c r="B215" i="9"/>
  <c r="E295" i="9"/>
  <c r="B295" i="9" s="1"/>
  <c r="G668" i="1"/>
  <c r="H719" i="1"/>
  <c r="G718" i="1"/>
  <c r="B219" i="9"/>
  <c r="G716" i="1"/>
  <c r="F220" i="9"/>
  <c r="B220" i="9" s="1"/>
  <c r="G711" i="1"/>
  <c r="G691" i="1"/>
  <c r="G649" i="1"/>
  <c r="B275" i="9"/>
  <c r="G644" i="1"/>
  <c r="H645" i="1"/>
  <c r="H643" i="1"/>
  <c r="G397" i="1"/>
  <c r="G398" i="1"/>
  <c r="G378" i="1"/>
  <c r="G381" i="1"/>
  <c r="E363" i="4"/>
  <c r="E350" i="4" s="1"/>
  <c r="D345" i="1" s="1"/>
  <c r="F383" i="4"/>
  <c r="H368" i="1"/>
  <c r="G364" i="1"/>
  <c r="D358" i="1"/>
  <c r="H365" i="1"/>
  <c r="H206" i="1"/>
  <c r="G206" i="1"/>
  <c r="F210" i="4"/>
  <c r="G207" i="1"/>
  <c r="E196" i="4"/>
  <c r="D192" i="1" s="1"/>
  <c r="G191" i="1"/>
  <c r="G189" i="1"/>
  <c r="G188" i="1"/>
  <c r="G187" i="1"/>
  <c r="B223" i="9"/>
  <c r="G184" i="1"/>
  <c r="H184" i="1"/>
  <c r="F222" i="9"/>
  <c r="G178" i="1"/>
  <c r="G177" i="1"/>
  <c r="G176" i="1"/>
  <c r="G175" i="1"/>
  <c r="G173" i="1"/>
  <c r="G174" i="1"/>
  <c r="G170" i="1"/>
  <c r="D165" i="1"/>
  <c r="H165" i="1" s="1"/>
  <c r="G169" i="1"/>
  <c r="G168" i="1"/>
  <c r="G167" i="1"/>
  <c r="G166" i="1"/>
  <c r="E163" i="4"/>
  <c r="D159" i="1" s="1"/>
  <c r="H159" i="1" s="1"/>
  <c r="H164" i="1"/>
  <c r="D160" i="1"/>
  <c r="F164" i="4"/>
  <c r="E41" i="9"/>
  <c r="B41" i="9" s="1"/>
  <c r="H148" i="1"/>
  <c r="G148" i="1"/>
  <c r="G129" i="1"/>
  <c r="H129" i="1"/>
  <c r="F133" i="4"/>
  <c r="G120" i="1"/>
  <c r="H120" i="1"/>
  <c r="F124" i="4"/>
  <c r="F106" i="4"/>
  <c r="G78" i="1"/>
  <c r="G79" i="1"/>
  <c r="G84" i="1"/>
  <c r="G83" i="1"/>
  <c r="G72" i="1"/>
  <c r="G70" i="1"/>
  <c r="H64" i="1"/>
  <c r="G64" i="1"/>
  <c r="E50" i="4"/>
  <c r="D46" i="1" s="1"/>
  <c r="F68" i="4"/>
  <c r="E6" i="4"/>
  <c r="D2" i="1" s="1"/>
  <c r="H1437" i="1"/>
  <c r="G1437" i="1"/>
  <c r="H1439" i="1"/>
  <c r="G1439" i="1"/>
  <c r="I1439" i="1" s="1"/>
  <c r="H1443" i="1"/>
  <c r="G1443" i="1"/>
  <c r="I1443" i="1" s="1"/>
  <c r="H1465" i="1"/>
  <c r="G1465" i="1"/>
  <c r="J1465" i="1"/>
  <c r="H1469" i="1"/>
  <c r="G1469" i="1"/>
  <c r="H1471" i="1"/>
  <c r="G1471" i="1"/>
  <c r="J1471" i="1"/>
  <c r="H1475" i="1"/>
  <c r="G1475" i="1"/>
  <c r="H1478" i="1"/>
  <c r="G1478" i="1"/>
  <c r="I1478" i="1" s="1"/>
  <c r="J1478" i="1"/>
  <c r="H1522" i="1"/>
  <c r="G1522" i="1"/>
  <c r="H1527" i="1"/>
  <c r="G1527" i="1"/>
  <c r="G1541" i="1"/>
  <c r="H1541" i="1"/>
  <c r="H1554" i="1"/>
  <c r="G1554" i="1"/>
  <c r="H1559" i="1"/>
  <c r="G1559" i="1"/>
  <c r="G1573" i="1"/>
  <c r="H1573" i="1"/>
  <c r="H1388" i="1"/>
  <c r="H1392" i="1"/>
  <c r="H1396" i="1"/>
  <c r="H1400" i="1"/>
  <c r="H1404" i="1"/>
  <c r="H1408"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J1439" i="1"/>
  <c r="J1443" i="1"/>
  <c r="J1445" i="1"/>
  <c r="H1448" i="1"/>
  <c r="G1448" i="1"/>
  <c r="I1448" i="1" s="1"/>
  <c r="J1448" i="1"/>
  <c r="H1452" i="1"/>
  <c r="G1452" i="1"/>
  <c r="I1452" i="1" s="1"/>
  <c r="J1452" i="1"/>
  <c r="H1456" i="1"/>
  <c r="G1456" i="1"/>
  <c r="J1456" i="1"/>
  <c r="H1460" i="1"/>
  <c r="G1460" i="1"/>
  <c r="I1460" i="1" s="1"/>
  <c r="J1460" i="1"/>
  <c r="H1530" i="1"/>
  <c r="G1530" i="1"/>
  <c r="H1535" i="1"/>
  <c r="G1535" i="1"/>
  <c r="G1549" i="1"/>
  <c r="H1549" i="1"/>
  <c r="H1562" i="1"/>
  <c r="G1562" i="1"/>
  <c r="H1567" i="1"/>
  <c r="G1567" i="1"/>
  <c r="H1438" i="1"/>
  <c r="G1438" i="1"/>
  <c r="I1440" i="1"/>
  <c r="H1441" i="1"/>
  <c r="G1441" i="1"/>
  <c r="I1441" i="1" s="1"/>
  <c r="I1444" i="1"/>
  <c r="H1445" i="1"/>
  <c r="G1445" i="1"/>
  <c r="H1463" i="1"/>
  <c r="G1463" i="1"/>
  <c r="I1463" i="1" s="1"/>
  <c r="J1463" i="1"/>
  <c r="H1467" i="1"/>
  <c r="G1467" i="1"/>
  <c r="I1467" i="1" s="1"/>
  <c r="J1467" i="1"/>
  <c r="H1470" i="1"/>
  <c r="G1470" i="1"/>
  <c r="H1473" i="1"/>
  <c r="G1473" i="1"/>
  <c r="I1473" i="1" s="1"/>
  <c r="J1473" i="1"/>
  <c r="H1476" i="1"/>
  <c r="G1476" i="1"/>
  <c r="I1476" i="1" s="1"/>
  <c r="J1476" i="1"/>
  <c r="H1480" i="1"/>
  <c r="G1480" i="1"/>
  <c r="H1484" i="1"/>
  <c r="G1484" i="1"/>
  <c r="H1488" i="1"/>
  <c r="G1488" i="1"/>
  <c r="H1492" i="1"/>
  <c r="G1492" i="1"/>
  <c r="H1496" i="1"/>
  <c r="G1496" i="1"/>
  <c r="H1500" i="1"/>
  <c r="G1500" i="1"/>
  <c r="H1504" i="1"/>
  <c r="G1504" i="1"/>
  <c r="H1508" i="1"/>
  <c r="G1508" i="1"/>
  <c r="H1512" i="1"/>
  <c r="G1512" i="1"/>
  <c r="H1516" i="1"/>
  <c r="G1516" i="1"/>
  <c r="G1525" i="1"/>
  <c r="H1525" i="1"/>
  <c r="H1538" i="1"/>
  <c r="G1538" i="1"/>
  <c r="H1543" i="1"/>
  <c r="G1543" i="1"/>
  <c r="G1557" i="1"/>
  <c r="H1557" i="1"/>
  <c r="H1570" i="1"/>
  <c r="G1570" i="1"/>
  <c r="H1575" i="1"/>
  <c r="G1575" i="1"/>
  <c r="H1386" i="1"/>
  <c r="H1390" i="1"/>
  <c r="H1394" i="1"/>
  <c r="H1398" i="1"/>
  <c r="H1402" i="1"/>
  <c r="H1406" i="1"/>
  <c r="H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J1441" i="1"/>
  <c r="H1446" i="1"/>
  <c r="G1446" i="1"/>
  <c r="I1446" i="1" s="1"/>
  <c r="J1446" i="1"/>
  <c r="H1450" i="1"/>
  <c r="G1450" i="1"/>
  <c r="J1450" i="1"/>
  <c r="H1458" i="1"/>
  <c r="G1458" i="1"/>
  <c r="I1458" i="1" s="1"/>
  <c r="J1458" i="1"/>
  <c r="I1474" i="1"/>
  <c r="H1519" i="1"/>
  <c r="G1519" i="1"/>
  <c r="G1533" i="1"/>
  <c r="H1533" i="1"/>
  <c r="H1546" i="1"/>
  <c r="G1546" i="1"/>
  <c r="H1551" i="1"/>
  <c r="G1551" i="1"/>
  <c r="G1565" i="1"/>
  <c r="H1565" i="1"/>
  <c r="H1578" i="1"/>
  <c r="G1578" i="1"/>
  <c r="H1447" i="1"/>
  <c r="I1447" i="1" s="1"/>
  <c r="H1449" i="1"/>
  <c r="I1449" i="1" s="1"/>
  <c r="H1451" i="1"/>
  <c r="I1451" i="1" s="1"/>
  <c r="H1455" i="1"/>
  <c r="I1455" i="1" s="1"/>
  <c r="H1457" i="1"/>
  <c r="I1457" i="1" s="1"/>
  <c r="H1459" i="1"/>
  <c r="I1459" i="1" s="1"/>
  <c r="H1462" i="1"/>
  <c r="I1462" i="1" s="1"/>
  <c r="H1464" i="1"/>
  <c r="I1464" i="1" s="1"/>
  <c r="H1466" i="1"/>
  <c r="I1466" i="1" s="1"/>
  <c r="H1468" i="1"/>
  <c r="I1468" i="1" s="1"/>
  <c r="H1472" i="1"/>
  <c r="I1472" i="1" s="1"/>
  <c r="H1474" i="1"/>
  <c r="H1477" i="1"/>
  <c r="I1477" i="1" s="1"/>
  <c r="H1479" i="1"/>
  <c r="I1479" i="1" s="1"/>
  <c r="F7" i="4"/>
  <c r="G1518" i="1"/>
  <c r="H1521" i="1"/>
  <c r="G1526" i="1"/>
  <c r="H1529" i="1"/>
  <c r="G1534" i="1"/>
  <c r="H1537" i="1"/>
  <c r="G1542" i="1"/>
  <c r="H1545" i="1"/>
  <c r="G1550" i="1"/>
  <c r="H1553" i="1"/>
  <c r="G1558" i="1"/>
  <c r="H1561" i="1"/>
  <c r="G1566" i="1"/>
  <c r="H1569" i="1"/>
  <c r="G1574" i="1"/>
  <c r="H1577" i="1"/>
  <c r="G1579" i="1"/>
  <c r="F50" i="4"/>
  <c r="F82" i="4"/>
  <c r="F134" i="4"/>
  <c r="F202" i="4"/>
  <c r="D196" i="4"/>
  <c r="F356" i="4"/>
  <c r="D351" i="4"/>
  <c r="D363" i="4"/>
  <c r="E644" i="4"/>
  <c r="D638" i="1" s="1"/>
  <c r="E459" i="4"/>
  <c r="D453" i="1" s="1"/>
  <c r="D529" i="4"/>
  <c r="F530" i="4"/>
  <c r="F40" i="4"/>
  <c r="D139" i="4"/>
  <c r="D224" i="4"/>
  <c r="E252" i="4"/>
  <c r="D248" i="1" s="1"/>
  <c r="D263" i="4"/>
  <c r="F264" i="4"/>
  <c r="E311" i="4"/>
  <c r="D306" i="1" s="1"/>
  <c r="D643" i="4"/>
  <c r="F416" i="4"/>
  <c r="F417" i="4"/>
  <c r="D420" i="4"/>
  <c r="D472" i="4"/>
  <c r="D484" i="4"/>
  <c r="D515" i="4"/>
  <c r="E529" i="4"/>
  <c r="D567" i="4"/>
  <c r="D593" i="4"/>
  <c r="F594" i="4"/>
  <c r="E237" i="5"/>
  <c r="E5" i="7"/>
  <c r="G21" i="9"/>
  <c r="H21" i="9"/>
  <c r="F177" i="4"/>
  <c r="D215" i="4"/>
  <c r="F216" i="4"/>
  <c r="E593" i="4"/>
  <c r="D587" i="1" s="1"/>
  <c r="D7" i="5"/>
  <c r="F69" i="5"/>
  <c r="G310" i="9"/>
  <c r="E310" i="9" s="1"/>
  <c r="B310" i="9" s="1"/>
  <c r="F206" i="5"/>
  <c r="G315" i="9"/>
  <c r="E315" i="9" s="1"/>
  <c r="F304" i="4"/>
  <c r="D299" i="4"/>
  <c r="E420" i="4"/>
  <c r="D459" i="4"/>
  <c r="F460" i="4"/>
  <c r="F8" i="5"/>
  <c r="F70" i="5"/>
  <c r="E289" i="9"/>
  <c r="B289" i="9" s="1"/>
  <c r="D177" i="5"/>
  <c r="F207" i="5"/>
  <c r="F36" i="6"/>
  <c r="F130" i="6"/>
  <c r="E309" i="9"/>
  <c r="B309" i="9" s="1"/>
  <c r="E80" i="9"/>
  <c r="B80" i="9" s="1"/>
  <c r="E84" i="9"/>
  <c r="B84" i="9" s="1"/>
  <c r="E88" i="9"/>
  <c r="B88" i="9" s="1"/>
  <c r="E92" i="9"/>
  <c r="B92" i="9" s="1"/>
  <c r="B100" i="9"/>
  <c r="B108" i="9"/>
  <c r="E87" i="5"/>
  <c r="D1065" i="1" s="1"/>
  <c r="D118" i="5"/>
  <c r="E176" i="5"/>
  <c r="D245" i="5"/>
  <c r="F190" i="5"/>
  <c r="F5" i="6"/>
  <c r="D141"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6" i="9"/>
  <c r="E166" i="9" s="1"/>
  <c r="B166" i="9" s="1"/>
  <c r="H165" i="9"/>
  <c r="G200" i="9"/>
  <c r="E200" i="9" s="1"/>
  <c r="B200" i="9" s="1"/>
  <c r="G196" i="9"/>
  <c r="E196" i="9" s="1"/>
  <c r="B196" i="9" s="1"/>
  <c r="L192" i="9"/>
  <c r="F192" i="9" s="1"/>
  <c r="G168" i="9"/>
  <c r="E168" i="9" s="1"/>
  <c r="B168" i="9" s="1"/>
  <c r="G167" i="9"/>
  <c r="E167" i="9" s="1"/>
  <c r="B167" i="9" s="1"/>
  <c r="H166" i="9"/>
  <c r="G165" i="9"/>
  <c r="E165" i="9" s="1"/>
  <c r="B165" i="9" s="1"/>
  <c r="M213" i="9"/>
  <c r="G197" i="9"/>
  <c r="E197" i="9" s="1"/>
  <c r="B197" i="9" s="1"/>
  <c r="G193" i="9"/>
  <c r="E193" i="9" s="1"/>
  <c r="B193" i="9" s="1"/>
  <c r="G162" i="9"/>
  <c r="E162" i="9" s="1"/>
  <c r="B162" i="9" s="1"/>
  <c r="G161" i="9"/>
  <c r="E161" i="9" s="1"/>
  <c r="B161" i="9" s="1"/>
  <c r="G198" i="9"/>
  <c r="E198" i="9" s="1"/>
  <c r="B198" i="9" s="1"/>
  <c r="G194" i="9"/>
  <c r="E194" i="9" s="1"/>
  <c r="B194" i="9" s="1"/>
  <c r="G163" i="9"/>
  <c r="E163" i="9" s="1"/>
  <c r="B163" i="9" s="1"/>
  <c r="G199" i="9"/>
  <c r="E199" i="9" s="1"/>
  <c r="B199" i="9" s="1"/>
  <c r="G195" i="9"/>
  <c r="E195" i="9" s="1"/>
  <c r="B195" i="9" s="1"/>
  <c r="G164" i="9"/>
  <c r="E164" i="9" s="1"/>
  <c r="B164" i="9" s="1"/>
  <c r="I10" i="9"/>
  <c r="B96" i="9"/>
  <c r="B104" i="9"/>
  <c r="B112" i="9"/>
  <c r="B267" i="9"/>
  <c r="B268" i="9"/>
  <c r="B218" i="9"/>
  <c r="F221" i="9"/>
  <c r="B221" i="9" s="1"/>
  <c r="B226" i="9"/>
  <c r="F229" i="9"/>
  <c r="B229" i="9" s="1"/>
  <c r="B234" i="9"/>
  <c r="F237" i="9"/>
  <c r="B237" i="9" s="1"/>
  <c r="B242" i="9"/>
  <c r="F245" i="9"/>
  <c r="B245" i="9" s="1"/>
  <c r="B250" i="9"/>
  <c r="F253" i="9"/>
  <c r="B253" i="9" s="1"/>
  <c r="B214" i="9"/>
  <c r="F217" i="9"/>
  <c r="B217" i="9" s="1"/>
  <c r="B222" i="9"/>
  <c r="F225" i="9"/>
  <c r="B225" i="9" s="1"/>
  <c r="B230" i="9"/>
  <c r="F233" i="9"/>
  <c r="B233" i="9" s="1"/>
  <c r="B238" i="9"/>
  <c r="F241" i="9"/>
  <c r="B241" i="9" s="1"/>
  <c r="B246" i="9"/>
  <c r="F249" i="9"/>
  <c r="B249" i="9" s="1"/>
  <c r="B254" i="9"/>
  <c r="F257" i="9"/>
  <c r="B257" i="9" s="1"/>
  <c r="B262" i="9"/>
  <c r="F265" i="9"/>
  <c r="B265" i="9" s="1"/>
  <c r="G313" i="9" l="1"/>
  <c r="E313" i="9" s="1"/>
  <c r="B313" i="9" s="1"/>
  <c r="G312" i="9"/>
  <c r="E312" i="9" s="1"/>
  <c r="K1450" i="9"/>
  <c r="H1501" i="1"/>
  <c r="G1501" i="1"/>
  <c r="C1517" i="1"/>
  <c r="H11" i="3" s="1"/>
  <c r="N3" i="9" s="1"/>
  <c r="I34" i="3"/>
  <c r="G1481" i="1"/>
  <c r="H1481" i="1"/>
  <c r="F644" i="4"/>
  <c r="H411" i="1"/>
  <c r="G411" i="1"/>
  <c r="G165" i="1"/>
  <c r="F163" i="4"/>
  <c r="G159" i="1"/>
  <c r="H160" i="1"/>
  <c r="G160" i="1"/>
  <c r="I16" i="3"/>
  <c r="G46" i="1"/>
  <c r="H46" i="1"/>
  <c r="B192" i="9"/>
  <c r="F141" i="6"/>
  <c r="H28" i="3"/>
  <c r="C1435" i="1"/>
  <c r="F118" i="5"/>
  <c r="C1096" i="1"/>
  <c r="D298" i="4"/>
  <c r="F299" i="4"/>
  <c r="C294" i="1"/>
  <c r="F7" i="5"/>
  <c r="H20" i="3"/>
  <c r="C985" i="1"/>
  <c r="I23" i="3"/>
  <c r="D1214" i="1"/>
  <c r="E528" i="4"/>
  <c r="D523" i="1"/>
  <c r="F420" i="4"/>
  <c r="C414" i="1"/>
  <c r="G306" i="1"/>
  <c r="H306" i="1"/>
  <c r="F224" i="4"/>
  <c r="C220" i="1"/>
  <c r="I1465" i="1"/>
  <c r="F245" i="5"/>
  <c r="C1222" i="1"/>
  <c r="G1065" i="1"/>
  <c r="H1065" i="1"/>
  <c r="G307" i="9"/>
  <c r="E307" i="9" s="1"/>
  <c r="B307" i="9" s="1"/>
  <c r="F177" i="5"/>
  <c r="D176" i="5"/>
  <c r="C1154" i="1"/>
  <c r="F515" i="4"/>
  <c r="C509" i="1"/>
  <c r="F139" i="4"/>
  <c r="C135" i="1"/>
  <c r="G638" i="1"/>
  <c r="H638" i="1"/>
  <c r="F196" i="4"/>
  <c r="C192" i="1"/>
  <c r="D237" i="5"/>
  <c r="G317" i="9"/>
  <c r="E317" i="9" s="1"/>
  <c r="F459" i="4"/>
  <c r="C453" i="1"/>
  <c r="D68" i="5"/>
  <c r="E21" i="9"/>
  <c r="F593" i="4"/>
  <c r="C587" i="1"/>
  <c r="F484" i="4"/>
  <c r="C478" i="1"/>
  <c r="F263" i="4"/>
  <c r="C259" i="1"/>
  <c r="F363" i="4"/>
  <c r="C358" i="1"/>
  <c r="D6" i="4"/>
  <c r="E298" i="4"/>
  <c r="F213" i="9"/>
  <c r="B213" i="9" s="1"/>
  <c r="E175" i="5"/>
  <c r="D1152" i="1" s="1"/>
  <c r="I22" i="3"/>
  <c r="D1153" i="1"/>
  <c r="E68" i="5"/>
  <c r="E635" i="4"/>
  <c r="D629" i="1" s="1"/>
  <c r="D414" i="1"/>
  <c r="B315" i="9"/>
  <c r="E314" i="9"/>
  <c r="I10" i="3" s="1"/>
  <c r="F215" i="4"/>
  <c r="C211" i="1"/>
  <c r="I29" i="3"/>
  <c r="D1436" i="1"/>
  <c r="F567" i="4"/>
  <c r="C561" i="1"/>
  <c r="F472" i="4"/>
  <c r="C466" i="1"/>
  <c r="F643" i="4"/>
  <c r="C637" i="1"/>
  <c r="G248" i="1"/>
  <c r="H248" i="1"/>
  <c r="D528" i="4"/>
  <c r="D635" i="4" s="1"/>
  <c r="F529" i="4"/>
  <c r="C523" i="1"/>
  <c r="D350" i="4"/>
  <c r="F351" i="4"/>
  <c r="C346" i="1"/>
  <c r="D151" i="4"/>
  <c r="E151" i="4"/>
  <c r="I1450" i="1"/>
  <c r="I1456" i="1"/>
  <c r="I1471" i="1"/>
  <c r="E311" i="9" l="1"/>
  <c r="I11" i="3" s="1"/>
  <c r="B312" i="9"/>
  <c r="G1517" i="1"/>
  <c r="H1517" i="1"/>
  <c r="F635" i="4"/>
  <c r="C629" i="1"/>
  <c r="G561" i="1"/>
  <c r="H561" i="1"/>
  <c r="E289" i="4"/>
  <c r="I17" i="3"/>
  <c r="D147" i="1"/>
  <c r="G466" i="1"/>
  <c r="H466" i="1"/>
  <c r="H1436" i="1"/>
  <c r="G1436" i="1"/>
  <c r="F68" i="5"/>
  <c r="H21" i="3"/>
  <c r="C1046" i="1"/>
  <c r="F237" i="5"/>
  <c r="H23" i="3"/>
  <c r="C1214" i="1"/>
  <c r="G220" i="1"/>
  <c r="H220" i="1"/>
  <c r="G414" i="1"/>
  <c r="H414" i="1"/>
  <c r="E636" i="4"/>
  <c r="D630" i="1" s="1"/>
  <c r="D522" i="1"/>
  <c r="G637" i="1"/>
  <c r="H637" i="1"/>
  <c r="D412" i="4"/>
  <c r="D290" i="4"/>
  <c r="F6" i="4"/>
  <c r="H16" i="3"/>
  <c r="C2" i="1"/>
  <c r="D408" i="4"/>
  <c r="F350" i="4"/>
  <c r="C345" i="1"/>
  <c r="I21" i="3"/>
  <c r="D1046" i="1"/>
  <c r="E6" i="5"/>
  <c r="D289" i="4"/>
  <c r="F151" i="4"/>
  <c r="H17" i="3"/>
  <c r="C147" i="1"/>
  <c r="G523" i="1"/>
  <c r="H523" i="1"/>
  <c r="E407" i="4"/>
  <c r="D402" i="1" s="1"/>
  <c r="D293" i="1"/>
  <c r="E408" i="4"/>
  <c r="D403" i="1" s="1"/>
  <c r="E412" i="4"/>
  <c r="G259" i="1"/>
  <c r="H259" i="1"/>
  <c r="G587" i="1"/>
  <c r="H587" i="1"/>
  <c r="G453" i="1"/>
  <c r="H453" i="1"/>
  <c r="G192" i="1"/>
  <c r="H192" i="1"/>
  <c r="G135" i="1"/>
  <c r="H135" i="1"/>
  <c r="G1154" i="1"/>
  <c r="H1154" i="1"/>
  <c r="D6" i="5"/>
  <c r="F298" i="4"/>
  <c r="D407" i="4"/>
  <c r="C293" i="1"/>
  <c r="G211" i="1"/>
  <c r="H211" i="1"/>
  <c r="F176" i="5"/>
  <c r="D175" i="5"/>
  <c r="H22" i="3"/>
  <c r="C1153" i="1"/>
  <c r="G1096" i="1"/>
  <c r="H1096" i="1"/>
  <c r="H1435" i="1"/>
  <c r="G1435" i="1"/>
  <c r="H9" i="3"/>
  <c r="G346" i="1"/>
  <c r="H346" i="1"/>
  <c r="D636" i="4"/>
  <c r="F528" i="4"/>
  <c r="C522" i="1"/>
  <c r="G358" i="1"/>
  <c r="H358" i="1"/>
  <c r="G478" i="1"/>
  <c r="H478" i="1"/>
  <c r="B21" i="9"/>
  <c r="E316" i="9"/>
  <c r="B317" i="9"/>
  <c r="G509" i="1"/>
  <c r="H509" i="1"/>
  <c r="G1222" i="1"/>
  <c r="H1222" i="1"/>
  <c r="G985" i="1"/>
  <c r="H985" i="1"/>
  <c r="G294" i="1"/>
  <c r="H294" i="1"/>
  <c r="F408" i="4" l="1"/>
  <c r="C403" i="1"/>
  <c r="C286" i="1"/>
  <c r="G284" i="9"/>
  <c r="E284" i="9" s="1"/>
  <c r="B284" i="9" s="1"/>
  <c r="G278" i="9"/>
  <c r="F6" i="5"/>
  <c r="C984" i="1"/>
  <c r="G522" i="1"/>
  <c r="H522" i="1"/>
  <c r="F175" i="5"/>
  <c r="C1152" i="1"/>
  <c r="G293" i="1"/>
  <c r="H293" i="1"/>
  <c r="E639" i="4"/>
  <c r="D407" i="1"/>
  <c r="G2" i="1"/>
  <c r="H2" i="1"/>
  <c r="D639" i="4"/>
  <c r="D414" i="4"/>
  <c r="F412" i="4"/>
  <c r="C407" i="1"/>
  <c r="D413" i="4"/>
  <c r="D291" i="4"/>
  <c r="F289" i="4"/>
  <c r="C285" i="1"/>
  <c r="G345" i="1"/>
  <c r="H345" i="1"/>
  <c r="G1046" i="1"/>
  <c r="H1046" i="1"/>
  <c r="G629" i="1"/>
  <c r="H629" i="1"/>
  <c r="K3" i="9"/>
  <c r="I9" i="3"/>
  <c r="F407" i="4"/>
  <c r="C402" i="1"/>
  <c r="F636" i="4"/>
  <c r="C630" i="1"/>
  <c r="G1153" i="1"/>
  <c r="H1153" i="1"/>
  <c r="G147" i="1"/>
  <c r="H147" i="1"/>
  <c r="H278" i="9"/>
  <c r="D984" i="1"/>
  <c r="G1214" i="1"/>
  <c r="H1214" i="1"/>
  <c r="E291" i="4"/>
  <c r="D287" i="1" s="1"/>
  <c r="E413" i="4"/>
  <c r="E414" i="4" s="1"/>
  <c r="D409" i="1" s="1"/>
  <c r="D285" i="1"/>
  <c r="E290" i="4"/>
  <c r="D286" i="1" s="1"/>
  <c r="F291" i="4" l="1"/>
  <c r="C287" i="1"/>
  <c r="F414" i="4"/>
  <c r="C409" i="1"/>
  <c r="G285" i="1"/>
  <c r="H285" i="1"/>
  <c r="G407" i="1"/>
  <c r="H407" i="1"/>
  <c r="G1152" i="1"/>
  <c r="H1152" i="1"/>
  <c r="H8" i="3"/>
  <c r="G984" i="1"/>
  <c r="H984" i="1"/>
  <c r="G286" i="1"/>
  <c r="H286" i="1"/>
  <c r="G402" i="1"/>
  <c r="H402" i="1"/>
  <c r="D633" i="1"/>
  <c r="F290" i="4"/>
  <c r="E278" i="9"/>
  <c r="G403" i="1"/>
  <c r="H403" i="1"/>
  <c r="E640" i="4"/>
  <c r="E641" i="4" s="1"/>
  <c r="E415" i="4"/>
  <c r="D410" i="1" s="1"/>
  <c r="D408" i="1"/>
  <c r="G630" i="1"/>
  <c r="H630" i="1"/>
  <c r="D640" i="4"/>
  <c r="F413" i="4"/>
  <c r="D415" i="4"/>
  <c r="C408" i="1"/>
  <c r="D641" i="4"/>
  <c r="F639" i="4"/>
  <c r="C633" i="1"/>
  <c r="M3" i="9" l="1"/>
  <c r="G633" i="1"/>
  <c r="H633" i="1"/>
  <c r="G409" i="1"/>
  <c r="H409" i="1"/>
  <c r="G287" i="1"/>
  <c r="H287" i="1"/>
  <c r="F415" i="4"/>
  <c r="C410" i="1"/>
  <c r="D635" i="1"/>
  <c r="F641" i="4"/>
  <c r="C635" i="1"/>
  <c r="D642" i="4"/>
  <c r="F640" i="4"/>
  <c r="C634" i="1"/>
  <c r="E277" i="9"/>
  <c r="I8" i="3" s="1"/>
  <c r="B278" i="9"/>
  <c r="G408" i="1"/>
  <c r="H408" i="1"/>
  <c r="E642" i="4"/>
  <c r="D634" i="1"/>
  <c r="D646" i="4" l="1"/>
  <c r="F642" i="4"/>
  <c r="C636" i="1"/>
  <c r="E646" i="4"/>
  <c r="D636" i="1"/>
  <c r="G635" i="1"/>
  <c r="H635" i="1"/>
  <c r="E645" i="4"/>
  <c r="G634" i="1"/>
  <c r="H634" i="1"/>
  <c r="D645" i="4"/>
  <c r="G410" i="1"/>
  <c r="H410" i="1"/>
  <c r="F645" i="4" l="1"/>
  <c r="H18" i="3"/>
  <c r="C639" i="1"/>
  <c r="G636" i="1"/>
  <c r="H636" i="1"/>
  <c r="I18" i="3"/>
  <c r="D639" i="1"/>
  <c r="I19" i="3"/>
  <c r="D640" i="1"/>
  <c r="G276" i="9"/>
  <c r="E276" i="9" s="1"/>
  <c r="B276" i="9" s="1"/>
  <c r="H19" i="3"/>
  <c r="F646" i="4"/>
  <c r="C640" i="1"/>
  <c r="H7" i="3" l="1"/>
  <c r="J3" i="9" s="1"/>
  <c r="G639" i="1"/>
  <c r="H639" i="1"/>
  <c r="G640" i="1"/>
  <c r="H640" i="1"/>
  <c r="G274" i="9" l="1"/>
  <c r="M272" i="9"/>
  <c r="L272" i="9"/>
  <c r="H274" i="9"/>
  <c r="H18" i="9"/>
  <c r="G18" i="9"/>
  <c r="I13" i="9"/>
  <c r="I7" i="9"/>
  <c r="K13" i="9"/>
  <c r="I8" i="9"/>
  <c r="M15" i="9"/>
  <c r="I5" i="9"/>
  <c r="K11" i="9"/>
  <c r="J17" i="9"/>
  <c r="I6" i="9"/>
  <c r="K12" i="9"/>
  <c r="K8" i="9"/>
  <c r="J13" i="9"/>
  <c r="H15" i="9"/>
  <c r="G17" i="9"/>
  <c r="K9" i="9"/>
  <c r="L15" i="9"/>
  <c r="K10" i="9"/>
  <c r="G16" i="9"/>
  <c r="K7" i="9"/>
  <c r="J12" i="9"/>
  <c r="J9" i="9"/>
  <c r="K5" i="9"/>
  <c r="J10" i="9"/>
  <c r="M16" i="9"/>
  <c r="K6" i="9"/>
  <c r="J11" i="9"/>
  <c r="I17" i="9"/>
  <c r="J8" i="9"/>
  <c r="G15" i="9"/>
  <c r="E15" i="9" s="1"/>
  <c r="L16" i="9"/>
  <c r="J6" i="9"/>
  <c r="I11" i="9"/>
  <c r="H17" i="9"/>
  <c r="J7" i="9"/>
  <c r="I12" i="9"/>
  <c r="I9" i="9"/>
  <c r="H16" i="9"/>
  <c r="J5" i="9"/>
  <c r="E18" i="9" l="1"/>
  <c r="B18" i="9" s="1"/>
  <c r="F272" i="9"/>
  <c r="B272" i="9" s="1"/>
  <c r="F16" i="9"/>
  <c r="E16" i="9"/>
  <c r="E17" i="9"/>
  <c r="B17" i="9" s="1"/>
  <c r="F15" i="9"/>
  <c r="B15" i="9" s="1"/>
  <c r="E6" i="9"/>
  <c r="B6" i="9" s="1"/>
  <c r="E13" i="9"/>
  <c r="B13" i="9" s="1"/>
  <c r="E7" i="9"/>
  <c r="B7" i="9" s="1"/>
  <c r="E9" i="9"/>
  <c r="B9" i="9" s="1"/>
  <c r="E8" i="9"/>
  <c r="B8" i="9" s="1"/>
  <c r="E5" i="9"/>
  <c r="E11" i="9"/>
  <c r="B11" i="9" s="1"/>
  <c r="E12" i="9"/>
  <c r="B12" i="9" s="1"/>
  <c r="E10" i="9"/>
  <c r="B10" i="9" s="1"/>
  <c r="E274" i="9"/>
  <c r="B16" i="9" l="1"/>
  <c r="F20" i="9"/>
  <c r="F14" i="9"/>
  <c r="E14" i="9"/>
  <c r="B274" i="9"/>
  <c r="E20" i="9"/>
  <c r="I7" i="3" s="1"/>
  <c r="E4" i="9"/>
  <c r="B5"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<sst xmlns="http://schemas.openxmlformats.org/spreadsheetml/2006/main" count="4360" uniqueCount="3422">
  <si>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</si>
  <si>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</si>
  <si>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</si>
  <si>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</si>
  <si>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</si>
  <si>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</si>
  <si>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</si>
  <si>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</si>
  <si>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</si>
  <si>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</si>
  <si>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</si>
  <si>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</si>
  <si>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</si>
  <si>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</si>
  <si>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</si>
  <si>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</si>
  <si>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</si>
  <si>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</si>
  <si>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</si>
  <si>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</si>
  <si>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</si>
  <si>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</si>
  <si>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</si>
  <si>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</si>
  <si>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</si>
  <si>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</si>
  <si>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</si>
  <si>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</si>
  <si>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</si>
  <si>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</si>
  <si>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</si>
  <si>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 xml:space="preserve">HRVATSKI PRIRODOSLOVNI MUZEJ </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</si>
  <si>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</si>
  <si>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</si>
  <si>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</si>
  <si>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</si>
  <si>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</si>
  <si>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</si>
  <si>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</si>
  <si>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</si>
  <si>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</si>
  <si>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</si>
  <si>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</si>
  <si>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</si>
  <si>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</si>
  <si>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</si>
  <si>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</si>
  <si>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</si>
  <si>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</si>
  <si>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 xml:space="preserve">24963 - HRVATSKI PRIRODOSLOVNI MUZEJ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</si>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</sst>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11358945.98</v>
      </c>
      <c r="D2" s="6">
        <f>'PR-RAS'!E6</f>
        <v>6377568.5899999999</v>
      </c>
      <c r="E2" s="6">
        <v>0</v>
      </c>
      <c r="F2" s="6">
        <v>0</v>
      </c>
      <c r="G2" s="7">
        <f t="shared" ref="G2:G264" si="0">(B2/1000)*(C2*1+D2*2)</f>
        <v>24114.083160000002</v>
      </c>
      <c r="H2" s="7">
        <f t="shared" ref="H2:H26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8729456.9600000009</v>
      </c>
      <c r="D46" s="1">
        <f>'PR-RAS'!E50</f>
        <v>3855855.58</v>
      </c>
      <c r="E46" s="1">
        <v>0</v>
      </c>
      <c r="F46" s="1">
        <v>0</v>
      </c>
      <c r="G46" s="2">
        <f t="shared" si="0"/>
        <v>739852.56539999996</v>
      </c>
      <c r="H46" s="2">
        <f t="shared" si="1"/>
        <v>0.45999999903142452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15159.57</v>
      </c>
      <c r="D64" s="1">
        <f>'PR-RAS'!E68</f>
        <v>20465.86</v>
      </c>
      <c r="E64" s="1">
        <v>0</v>
      </c>
      <c r="F64" s="1">
        <v>0</v>
      </c>
      <c r="G64" s="2">
        <f t="shared" si="0"/>
        <v>3533.7512700000002</v>
      </c>
      <c r="H64" s="2">
        <f t="shared" si="1"/>
        <v>0.56999999999970896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15159.57</v>
      </c>
      <c r="D65" s="1">
        <f>'PR-RAS'!E69</f>
        <v>20465.86</v>
      </c>
      <c r="E65" s="1">
        <v>0</v>
      </c>
      <c r="F65" s="1">
        <v>0</v>
      </c>
      <c r="G65" s="2">
        <f t="shared" si="0"/>
        <v>3589.84256</v>
      </c>
      <c r="H65" s="2">
        <f t="shared" si="1"/>
        <v>0.56999999999970896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8714297.3900000006</v>
      </c>
      <c r="D70" s="1">
        <f>'PR-RAS'!E74</f>
        <v>3835389.72</v>
      </c>
      <c r="E70" s="1">
        <v>0</v>
      </c>
      <c r="F70" s="1">
        <v>0</v>
      </c>
      <c r="G70" s="2">
        <f t="shared" si="0"/>
        <v>1130570.3012700002</v>
      </c>
      <c r="H70" s="2">
        <f t="shared" si="1"/>
        <v>0.67000000039115548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8714297.3900000006</v>
      </c>
      <c r="D72" s="1">
        <f>'PR-RAS'!E76</f>
        <v>3835389.72</v>
      </c>
      <c r="E72" s="1">
        <v>0</v>
      </c>
      <c r="F72" s="1">
        <v>0</v>
      </c>
      <c r="G72" s="2">
        <f t="shared" si="0"/>
        <v>1163340.45493</v>
      </c>
      <c r="H72" s="2">
        <f t="shared" si="1"/>
        <v>0.67000000039115548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4329.09</v>
      </c>
      <c r="D78" s="1">
        <f>'PR-RAS'!E82</f>
        <v>6052.13</v>
      </c>
      <c r="E78" s="1">
        <v>0</v>
      </c>
      <c r="F78" s="1">
        <v>0</v>
      </c>
      <c r="G78" s="2">
        <f t="shared" si="0"/>
        <v>1265.3679499999998</v>
      </c>
      <c r="H78" s="2">
        <f t="shared" si="1"/>
        <v>0.22000000000025466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4329.09</v>
      </c>
      <c r="D79" s="1">
        <f>'PR-RAS'!E83</f>
        <v>6052.13</v>
      </c>
      <c r="E79" s="1">
        <v>0</v>
      </c>
      <c r="F79" s="1">
        <v>0</v>
      </c>
      <c r="G79" s="2">
        <f t="shared" si="0"/>
        <v>1281.8012999999999</v>
      </c>
      <c r="H79" s="2">
        <f t="shared" si="1"/>
        <v>0.22000000000025466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0.06</v>
      </c>
      <c r="E81" s="1">
        <v>0</v>
      </c>
      <c r="F81" s="1">
        <v>0</v>
      </c>
      <c r="G81" s="2">
        <f t="shared" si="0"/>
        <v>9.5999999999999992E-3</v>
      </c>
      <c r="H81" s="2">
        <f t="shared" si="1"/>
        <v>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1150.6199999999999</v>
      </c>
      <c r="D82" s="1">
        <f>'PR-RAS'!E86</f>
        <v>0</v>
      </c>
      <c r="E82" s="1">
        <v>0</v>
      </c>
      <c r="F82" s="1">
        <v>0</v>
      </c>
      <c r="G82" s="2">
        <f t="shared" si="0"/>
        <v>93.200219999999987</v>
      </c>
      <c r="H82" s="2">
        <f t="shared" si="1"/>
        <v>0.38000000000010914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14.97</v>
      </c>
      <c r="D83" s="1">
        <f>'PR-RAS'!E87</f>
        <v>67.069999999999993</v>
      </c>
      <c r="E83" s="1">
        <v>0</v>
      </c>
      <c r="F83" s="1">
        <v>0</v>
      </c>
      <c r="G83" s="2">
        <f t="shared" si="0"/>
        <v>12.22702</v>
      </c>
      <c r="H83" s="2">
        <f t="shared" si="1"/>
        <v>9.9999999999992539E-2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3163.5</v>
      </c>
      <c r="D84" s="1">
        <f>'PR-RAS'!E88</f>
        <v>5985</v>
      </c>
      <c r="E84" s="1">
        <v>0</v>
      </c>
      <c r="F84" s="1">
        <v>0</v>
      </c>
      <c r="G84" s="2">
        <f t="shared" si="0"/>
        <v>1256.0805</v>
      </c>
      <c r="H84" s="2">
        <f t="shared" si="1"/>
        <v>0.5</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26765.75</v>
      </c>
      <c r="D102" s="1">
        <f>'PR-RAS'!E106</f>
        <v>20670.16</v>
      </c>
      <c r="E102" s="1">
        <v>0</v>
      </c>
      <c r="F102" s="1">
        <v>0</v>
      </c>
      <c r="G102" s="2">
        <f t="shared" si="0"/>
        <v>6878.7130700000007</v>
      </c>
      <c r="H102" s="2">
        <f t="shared" si="1"/>
        <v>0.40999999999985448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26765.75</v>
      </c>
      <c r="D108" s="1">
        <f>'PR-RAS'!E112</f>
        <v>20670.16</v>
      </c>
      <c r="E108" s="1">
        <v>0</v>
      </c>
      <c r="F108" s="1">
        <v>0</v>
      </c>
      <c r="G108" s="2">
        <f t="shared" si="0"/>
        <v>7287.3494900000005</v>
      </c>
      <c r="H108" s="2">
        <f t="shared" si="1"/>
        <v>0.40999999999985448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26765.75</v>
      </c>
      <c r="D113" s="1">
        <f>'PR-RAS'!E117</f>
        <v>20670.16</v>
      </c>
      <c r="E113" s="1">
        <v>0</v>
      </c>
      <c r="F113" s="1">
        <v>0</v>
      </c>
      <c r="G113" s="2">
        <f t="shared" si="0"/>
        <v>7627.8798400000005</v>
      </c>
      <c r="H113" s="2">
        <f t="shared" si="1"/>
        <v>0.40999999999985448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39883.219999999994</v>
      </c>
      <c r="D120" s="1">
        <f>'PR-RAS'!E124</f>
        <v>99303.11</v>
      </c>
      <c r="E120" s="1">
        <v>0</v>
      </c>
      <c r="F120" s="1">
        <v>0</v>
      </c>
      <c r="G120" s="2">
        <f t="shared" si="0"/>
        <v>28380.24336</v>
      </c>
      <c r="H120" s="2">
        <f t="shared" si="1"/>
        <v>0.32999999999447027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39883.219999999994</v>
      </c>
      <c r="D121" s="1">
        <f>'PR-RAS'!E125</f>
        <v>77303.11</v>
      </c>
      <c r="E121" s="1">
        <v>0</v>
      </c>
      <c r="F121" s="1">
        <v>0</v>
      </c>
      <c r="G121" s="2">
        <f t="shared" si="0"/>
        <v>23338.732799999998</v>
      </c>
      <c r="H121" s="2">
        <f t="shared" si="1"/>
        <v>0.32999999999447027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1267.8800000000001</v>
      </c>
      <c r="D122" s="1">
        <f>'PR-RAS'!E126</f>
        <v>121.15</v>
      </c>
      <c r="E122" s="1">
        <v>0</v>
      </c>
      <c r="F122" s="1">
        <v>0</v>
      </c>
      <c r="G122" s="2">
        <f t="shared" si="0"/>
        <v>182.73178000000001</v>
      </c>
      <c r="H122" s="2">
        <f t="shared" si="1"/>
        <v>0.26999999999989654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38615.339999999997</v>
      </c>
      <c r="D123" s="1">
        <f>'PR-RAS'!E127</f>
        <v>77181.960000000006</v>
      </c>
      <c r="E123" s="1">
        <v>0</v>
      </c>
      <c r="F123" s="1">
        <v>0</v>
      </c>
      <c r="G123" s="2">
        <f t="shared" si="0"/>
        <v>23543.469720000001</v>
      </c>
      <c r="H123" s="2">
        <f t="shared" si="1"/>
        <v>0.3799999999901047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22000</v>
      </c>
      <c r="E124" s="1">
        <v>0</v>
      </c>
      <c r="F124" s="1">
        <v>0</v>
      </c>
      <c r="G124" s="2">
        <f t="shared" si="0"/>
        <v>5412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22000</v>
      </c>
      <c r="E125" s="1">
        <v>0</v>
      </c>
      <c r="F125" s="1">
        <v>0</v>
      </c>
      <c r="G125" s="2">
        <f t="shared" si="0"/>
        <v>5456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2558510.96</v>
      </c>
      <c r="D129" s="1">
        <f>'PR-RAS'!E133</f>
        <v>2395687.6100000003</v>
      </c>
      <c r="E129" s="1">
        <v>0</v>
      </c>
      <c r="F129" s="1">
        <v>0</v>
      </c>
      <c r="G129" s="2">
        <f t="shared" si="0"/>
        <v>940785.43104000005</v>
      </c>
      <c r="H129" s="2">
        <f t="shared" si="1"/>
        <v>0.42999999970197678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2558510.96</v>
      </c>
      <c r="D130" s="1">
        <f>'PR-RAS'!E134</f>
        <v>2395687.6100000003</v>
      </c>
      <c r="E130" s="1">
        <v>0</v>
      </c>
      <c r="F130" s="1">
        <v>0</v>
      </c>
      <c r="G130" s="2">
        <f t="shared" si="0"/>
        <v>948135.31722000008</v>
      </c>
      <c r="H130" s="2">
        <f t="shared" si="1"/>
        <v>0.42999999970197678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871918.74</v>
      </c>
      <c r="D131" s="1">
        <f>'PR-RAS'!E135</f>
        <v>1255687.6100000001</v>
      </c>
      <c r="E131" s="1">
        <v>0</v>
      </c>
      <c r="F131" s="1">
        <v>0</v>
      </c>
      <c r="G131" s="2">
        <f t="shared" si="0"/>
        <v>439828.21480000002</v>
      </c>
      <c r="H131" s="2">
        <f t="shared" si="1"/>
        <v>0.64999999990686774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1686592.22</v>
      </c>
      <c r="D132" s="1">
        <f>'PR-RAS'!E136</f>
        <v>1140000</v>
      </c>
      <c r="E132" s="1">
        <v>0</v>
      </c>
      <c r="F132" s="1">
        <v>0</v>
      </c>
      <c r="G132" s="2">
        <f t="shared" si="0"/>
        <v>519623.58081999997</v>
      </c>
      <c r="H132" s="2">
        <f t="shared" si="1"/>
        <v>0.21999999997206032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965464.69000000006</v>
      </c>
      <c r="D147" s="1">
        <f>'PR-RAS'!E151</f>
        <v>1084594.4300000002</v>
      </c>
      <c r="E147" s="1">
        <v>0</v>
      </c>
      <c r="F147" s="1">
        <v>0</v>
      </c>
      <c r="G147" s="2">
        <f t="shared" si="0"/>
        <v>457659.41830000002</v>
      </c>
      <c r="H147" s="2">
        <f t="shared" si="1"/>
        <v>0.7400000001071021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780544.02</v>
      </c>
      <c r="D148" s="1">
        <f>'PR-RAS'!E152</f>
        <v>887558.87000000011</v>
      </c>
      <c r="E148" s="1">
        <v>0</v>
      </c>
      <c r="F148" s="1">
        <v>0</v>
      </c>
      <c r="G148" s="2">
        <f t="shared" si="0"/>
        <v>375682.27872</v>
      </c>
      <c r="H148" s="2">
        <f t="shared" si="1"/>
        <v>0.14999999990686774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634184.4</v>
      </c>
      <c r="D149" s="1">
        <f>'PR-RAS'!E153</f>
        <v>722406.41</v>
      </c>
      <c r="E149" s="1">
        <v>0</v>
      </c>
      <c r="F149" s="1">
        <v>0</v>
      </c>
      <c r="G149" s="2">
        <f t="shared" si="0"/>
        <v>307691.58856</v>
      </c>
      <c r="H149" s="2">
        <f t="shared" si="1"/>
        <v>0.81000000005587935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634184.4</v>
      </c>
      <c r="D150" s="1">
        <f>'PR-RAS'!E154</f>
        <v>722406.41</v>
      </c>
      <c r="E150" s="1">
        <v>0</v>
      </c>
      <c r="F150" s="1">
        <v>0</v>
      </c>
      <c r="G150" s="2">
        <f t="shared" si="0"/>
        <v>309770.58578000002</v>
      </c>
      <c r="H150" s="2">
        <f t="shared" si="1"/>
        <v>0.81000000005587935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46087.71</v>
      </c>
      <c r="D154" s="1">
        <f>'PR-RAS'!E158</f>
        <v>45955.54</v>
      </c>
      <c r="E154" s="1">
        <v>0</v>
      </c>
      <c r="F154" s="1">
        <v>0</v>
      </c>
      <c r="G154" s="2">
        <f t="shared" si="0"/>
        <v>21113.814870000002</v>
      </c>
      <c r="H154" s="2">
        <f t="shared" si="1"/>
        <v>0.75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100271.91</v>
      </c>
      <c r="D155" s="1">
        <f>'PR-RAS'!E159</f>
        <v>119196.92</v>
      </c>
      <c r="E155" s="1">
        <v>0</v>
      </c>
      <c r="F155" s="1">
        <v>0</v>
      </c>
      <c r="G155" s="2">
        <f t="shared" si="0"/>
        <v>52154.525499999996</v>
      </c>
      <c r="H155" s="2">
        <f t="shared" si="1"/>
        <v>0.16999999999825377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100271.91</v>
      </c>
      <c r="D157" s="1">
        <f>'PR-RAS'!E161</f>
        <v>119196.92</v>
      </c>
      <c r="E157" s="1">
        <v>0</v>
      </c>
      <c r="F157" s="1">
        <v>0</v>
      </c>
      <c r="G157" s="2">
        <f t="shared" si="0"/>
        <v>52831.856999999996</v>
      </c>
      <c r="H157" s="2">
        <f t="shared" si="1"/>
        <v>0.16999999999825377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183848.76</v>
      </c>
      <c r="D159" s="1">
        <f>'PR-RAS'!E163</f>
        <v>196426.62</v>
      </c>
      <c r="E159" s="1">
        <v>0</v>
      </c>
      <c r="F159" s="1">
        <v>0</v>
      </c>
      <c r="G159" s="2">
        <f t="shared" si="0"/>
        <v>91118.915999999997</v>
      </c>
      <c r="H159" s="2">
        <f t="shared" si="1"/>
        <v>0.61999999999534339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50668.89</v>
      </c>
      <c r="D160" s="1">
        <f>'PR-RAS'!E164</f>
        <v>45329.36</v>
      </c>
      <c r="E160" s="1">
        <v>0</v>
      </c>
      <c r="F160" s="1">
        <v>0</v>
      </c>
      <c r="G160" s="2">
        <f t="shared" si="0"/>
        <v>22471.089989999997</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34120.559999999998</v>
      </c>
      <c r="D161" s="1">
        <f>'PR-RAS'!E165</f>
        <v>18597.580000000002</v>
      </c>
      <c r="E161" s="1">
        <v>0</v>
      </c>
      <c r="F161" s="1">
        <v>0</v>
      </c>
      <c r="G161" s="2">
        <f t="shared" si="0"/>
        <v>11410.5152</v>
      </c>
      <c r="H161" s="2">
        <f t="shared" si="1"/>
        <v>0.86000000000058208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14540.53</v>
      </c>
      <c r="D162" s="1">
        <f>'PR-RAS'!E166</f>
        <v>14561.28</v>
      </c>
      <c r="E162" s="1">
        <v>0</v>
      </c>
      <c r="F162" s="1">
        <v>0</v>
      </c>
      <c r="G162" s="2">
        <f t="shared" si="0"/>
        <v>7029.7574900000009</v>
      </c>
      <c r="H162" s="2">
        <f t="shared" si="1"/>
        <v>0.75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2007.8</v>
      </c>
      <c r="D163" s="1">
        <f>'PR-RAS'!E167</f>
        <v>685</v>
      </c>
      <c r="E163" s="1">
        <v>0</v>
      </c>
      <c r="F163" s="1">
        <v>0</v>
      </c>
      <c r="G163" s="2">
        <f t="shared" si="0"/>
        <v>547.20360000000005</v>
      </c>
      <c r="H163" s="2">
        <f t="shared" si="1"/>
        <v>0.20000000000004547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11485.5</v>
      </c>
      <c r="E164" s="1">
        <v>0</v>
      </c>
      <c r="F164" s="1">
        <v>0</v>
      </c>
      <c r="G164" s="2">
        <f t="shared" si="0"/>
        <v>3744.2730000000001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63877.590000000004</v>
      </c>
      <c r="D165" s="1">
        <f>'PR-RAS'!E169</f>
        <v>50989.82</v>
      </c>
      <c r="E165" s="1">
        <v>0</v>
      </c>
      <c r="F165" s="1">
        <v>0</v>
      </c>
      <c r="G165" s="2">
        <f t="shared" si="0"/>
        <v>27200.585720000003</v>
      </c>
      <c r="H165" s="2">
        <f t="shared" si="1"/>
        <v>0.58999999999650754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4380.16</v>
      </c>
      <c r="D166" s="1">
        <f>'PR-RAS'!E170</f>
        <v>4310.0200000000004</v>
      </c>
      <c r="E166" s="1">
        <v>0</v>
      </c>
      <c r="F166" s="1">
        <v>0</v>
      </c>
      <c r="G166" s="2">
        <f t="shared" si="0"/>
        <v>2145.0330000000004</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1960.57</v>
      </c>
      <c r="D167" s="1">
        <f>'PR-RAS'!E171</f>
        <v>3803.89</v>
      </c>
      <c r="E167" s="1">
        <v>0</v>
      </c>
      <c r="F167" s="1">
        <v>0</v>
      </c>
      <c r="G167" s="2">
        <f t="shared" si="0"/>
        <v>1588.3461000000002</v>
      </c>
      <c r="H167" s="2">
        <f t="shared" si="1"/>
        <v>0.54000000000019099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35910.65</v>
      </c>
      <c r="D168" s="1">
        <f>'PR-RAS'!E172</f>
        <v>38088.31</v>
      </c>
      <c r="E168" s="1">
        <v>0</v>
      </c>
      <c r="F168" s="1">
        <v>0</v>
      </c>
      <c r="G168" s="2">
        <f t="shared" si="0"/>
        <v>18718.574089999998</v>
      </c>
      <c r="H168" s="2">
        <f t="shared" si="1"/>
        <v>0.6599999999962165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1920.71</v>
      </c>
      <c r="D169" s="1">
        <f>'PR-RAS'!E173</f>
        <v>4779.6099999999997</v>
      </c>
      <c r="E169" s="1">
        <v>0</v>
      </c>
      <c r="F169" s="1">
        <v>0</v>
      </c>
      <c r="G169" s="2">
        <f t="shared" si="0"/>
        <v>1928.6282400000002</v>
      </c>
      <c r="H169" s="2">
        <f t="shared" si="1"/>
        <v>0.68000000000029104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19249.21</v>
      </c>
      <c r="D170" s="1">
        <f>'PR-RAS'!E174</f>
        <v>7.99</v>
      </c>
      <c r="E170" s="1">
        <v>0</v>
      </c>
      <c r="F170" s="1">
        <v>0</v>
      </c>
      <c r="G170" s="2">
        <f t="shared" si="0"/>
        <v>3255.81711</v>
      </c>
      <c r="H170" s="2">
        <f t="shared" si="1"/>
        <v>0.21999999999912667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456.29</v>
      </c>
      <c r="D172" s="1">
        <f>'PR-RAS'!E176</f>
        <v>0</v>
      </c>
      <c r="E172" s="1">
        <v>0</v>
      </c>
      <c r="F172" s="1">
        <v>0</v>
      </c>
      <c r="G172" s="2">
        <f t="shared" si="0"/>
        <v>78.025590000000008</v>
      </c>
      <c r="H172" s="2">
        <f t="shared" si="1"/>
        <v>0.29000000000002046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51595.149999999994</v>
      </c>
      <c r="D173" s="1">
        <f>'PR-RAS'!E177</f>
        <v>84948.41</v>
      </c>
      <c r="E173" s="1">
        <v>0</v>
      </c>
      <c r="F173" s="1">
        <v>0</v>
      </c>
      <c r="G173" s="2">
        <f t="shared" si="0"/>
        <v>38096.618839999996</v>
      </c>
      <c r="H173" s="2">
        <f t="shared" si="1"/>
        <v>0.55999999999767169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3143.28</v>
      </c>
      <c r="D174" s="1">
        <f>'PR-RAS'!E178</f>
        <v>2727.97</v>
      </c>
      <c r="E174" s="1">
        <v>0</v>
      </c>
      <c r="F174" s="1">
        <v>0</v>
      </c>
      <c r="G174" s="2">
        <f t="shared" si="0"/>
        <v>1487.6650599999998</v>
      </c>
      <c r="H174" s="2">
        <f t="shared" si="1"/>
        <v>0.31000000000040018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1476.54</v>
      </c>
      <c r="D175" s="1">
        <f>'PR-RAS'!E179</f>
        <v>6908.27</v>
      </c>
      <c r="E175" s="1">
        <v>0</v>
      </c>
      <c r="F175" s="1">
        <v>0</v>
      </c>
      <c r="G175" s="2">
        <f t="shared" si="0"/>
        <v>2660.9959200000003</v>
      </c>
      <c r="H175" s="2">
        <f t="shared" si="1"/>
        <v>0.73000000000047294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13.24</v>
      </c>
      <c r="D176" s="1">
        <f>'PR-RAS'!E180</f>
        <v>175</v>
      </c>
      <c r="E176" s="1">
        <v>0</v>
      </c>
      <c r="F176" s="1">
        <v>0</v>
      </c>
      <c r="G176" s="2">
        <f t="shared" si="0"/>
        <v>63.567</v>
      </c>
      <c r="H176" s="2">
        <f t="shared" si="1"/>
        <v>0.24000000000000021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4854.3100000000004</v>
      </c>
      <c r="D177" s="1">
        <f>'PR-RAS'!E181</f>
        <v>4500.55</v>
      </c>
      <c r="E177" s="1">
        <v>0</v>
      </c>
      <c r="F177" s="1">
        <v>0</v>
      </c>
      <c r="G177" s="2">
        <f t="shared" si="0"/>
        <v>2438.5521599999997</v>
      </c>
      <c r="H177" s="2">
        <f t="shared" si="1"/>
        <v>0.76000000000021828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3041.62</v>
      </c>
      <c r="D178" s="1">
        <f>'PR-RAS'!E182</f>
        <v>3232.66</v>
      </c>
      <c r="E178" s="1">
        <v>0</v>
      </c>
      <c r="F178" s="1">
        <v>0</v>
      </c>
      <c r="G178" s="2">
        <f t="shared" si="0"/>
        <v>1682.7283799999998</v>
      </c>
      <c r="H178" s="2">
        <f t="shared" si="1"/>
        <v>0.72000000000025466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55</v>
      </c>
      <c r="E179" s="1">
        <v>0</v>
      </c>
      <c r="F179" s="1">
        <v>0</v>
      </c>
      <c r="G179" s="2">
        <f t="shared" si="0"/>
        <v>19.579999999999998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1017.6</v>
      </c>
      <c r="D180" s="1">
        <f>'PR-RAS'!E184</f>
        <v>14437</v>
      </c>
      <c r="E180" s="1">
        <v>0</v>
      </c>
      <c r="F180" s="1">
        <v>0</v>
      </c>
      <c r="G180" s="2">
        <f t="shared" si="0"/>
        <v>5350.5963999999994</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3709.52</v>
      </c>
      <c r="D181" s="1">
        <f>'PR-RAS'!E185</f>
        <v>7584.13</v>
      </c>
      <c r="E181" s="1">
        <v>0</v>
      </c>
      <c r="F181" s="1">
        <v>0</v>
      </c>
      <c r="G181" s="2">
        <f t="shared" si="0"/>
        <v>3398.0003999999994</v>
      </c>
      <c r="H181" s="2">
        <f t="shared" si="1"/>
        <v>0.61000000000012733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34339.040000000001</v>
      </c>
      <c r="D182" s="1">
        <f>'PR-RAS'!E186</f>
        <v>45327.83</v>
      </c>
      <c r="E182" s="1">
        <v>0</v>
      </c>
      <c r="F182" s="1">
        <v>0</v>
      </c>
      <c r="G182" s="2">
        <f t="shared" si="0"/>
        <v>22624.040700000001</v>
      </c>
      <c r="H182" s="2">
        <f t="shared" si="1"/>
        <v>0.20999999999912689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500.15</v>
      </c>
      <c r="D183" s="1">
        <f>'PR-RAS'!E187</f>
        <v>1105.5</v>
      </c>
      <c r="E183" s="1">
        <v>0</v>
      </c>
      <c r="F183" s="1">
        <v>0</v>
      </c>
      <c r="G183" s="2">
        <f t="shared" si="0"/>
        <v>493.42930000000001</v>
      </c>
      <c r="H183" s="2">
        <f t="shared" si="1"/>
        <v>0.64999999999997726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17206.98</v>
      </c>
      <c r="D184" s="1">
        <f>'PR-RAS'!E188</f>
        <v>14053.53</v>
      </c>
      <c r="E184" s="1">
        <v>0</v>
      </c>
      <c r="F184" s="1">
        <v>0</v>
      </c>
      <c r="G184" s="2">
        <f t="shared" si="0"/>
        <v>8292.4693200000002</v>
      </c>
      <c r="H184" s="2">
        <f t="shared" si="1"/>
        <v>0.48999999999978172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465.31</v>
      </c>
      <c r="D185" s="1">
        <f>'PR-RAS'!E189</f>
        <v>517.19000000000005</v>
      </c>
      <c r="E185" s="1">
        <v>0</v>
      </c>
      <c r="F185" s="1">
        <v>0</v>
      </c>
      <c r="G185" s="2">
        <f t="shared" si="0"/>
        <v>275.94296000000003</v>
      </c>
      <c r="H185" s="2">
        <f t="shared" si="1"/>
        <v>0.50000000000005684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9262.67</v>
      </c>
      <c r="D186" s="1">
        <f>'PR-RAS'!E190</f>
        <v>5338.17</v>
      </c>
      <c r="E186" s="1">
        <v>0</v>
      </c>
      <c r="F186" s="1">
        <v>0</v>
      </c>
      <c r="G186" s="2">
        <f t="shared" si="0"/>
        <v>3688.7168500000002</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2824.6</v>
      </c>
      <c r="D187" s="1">
        <f>'PR-RAS'!E191</f>
        <v>1207.28</v>
      </c>
      <c r="E187" s="1">
        <v>0</v>
      </c>
      <c r="F187" s="1">
        <v>0</v>
      </c>
      <c r="G187" s="2">
        <f t="shared" si="0"/>
        <v>974.48375999999996</v>
      </c>
      <c r="H187" s="2">
        <f t="shared" si="1"/>
        <v>0.68000000000006366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288.02999999999997</v>
      </c>
      <c r="D188" s="1">
        <f>'PR-RAS'!E192</f>
        <v>256.77999999999997</v>
      </c>
      <c r="E188" s="1">
        <v>0</v>
      </c>
      <c r="F188" s="1">
        <v>0</v>
      </c>
      <c r="G188" s="2">
        <f t="shared" si="0"/>
        <v>149.89732999999998</v>
      </c>
      <c r="H188" s="2">
        <f t="shared" si="1"/>
        <v>0.25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882.98</v>
      </c>
      <c r="D189" s="1">
        <f>'PR-RAS'!E193</f>
        <v>5999.18</v>
      </c>
      <c r="E189" s="1">
        <v>0</v>
      </c>
      <c r="F189" s="1">
        <v>0</v>
      </c>
      <c r="G189" s="2">
        <f t="shared" si="0"/>
        <v>2421.6919200000002</v>
      </c>
      <c r="H189" s="2">
        <f t="shared" si="1"/>
        <v>0.20000000000027285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3483.39</v>
      </c>
      <c r="D191" s="1">
        <f>'PR-RAS'!E195</f>
        <v>734.93</v>
      </c>
      <c r="E191" s="1">
        <v>0</v>
      </c>
      <c r="F191" s="1">
        <v>0</v>
      </c>
      <c r="G191" s="2">
        <f t="shared" si="0"/>
        <v>941.11750000000006</v>
      </c>
      <c r="H191" s="2">
        <f t="shared" si="1"/>
        <v>0.45999999999992269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1071.9100000000001</v>
      </c>
      <c r="D192" s="1">
        <f>'PR-RAS'!E196</f>
        <v>608.94000000000005</v>
      </c>
      <c r="E192" s="1">
        <v>0</v>
      </c>
      <c r="F192" s="1">
        <v>0</v>
      </c>
      <c r="G192" s="2">
        <f t="shared" si="0"/>
        <v>437.34989000000002</v>
      </c>
      <c r="H192" s="2">
        <f t="shared" si="1"/>
        <v>0.14999999999986358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1071.9100000000001</v>
      </c>
      <c r="D206" s="1">
        <f>'PR-RAS'!E210</f>
        <v>608.94000000000005</v>
      </c>
      <c r="E206" s="1">
        <v>0</v>
      </c>
      <c r="F206" s="1">
        <v>0</v>
      </c>
      <c r="G206" s="2">
        <f t="shared" si="0"/>
        <v>469.40694999999994</v>
      </c>
      <c r="H206" s="2">
        <f t="shared" si="1"/>
        <v>0.14999999999986358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821.73</v>
      </c>
      <c r="D207" s="1">
        <f>'PR-RAS'!E211</f>
        <v>528.91</v>
      </c>
      <c r="E207" s="1">
        <v>0</v>
      </c>
      <c r="F207" s="1">
        <v>0</v>
      </c>
      <c r="G207" s="2">
        <f t="shared" si="0"/>
        <v>387.18729999999999</v>
      </c>
      <c r="H207" s="2">
        <f t="shared" si="1"/>
        <v>0.36000000000001364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250.18</v>
      </c>
      <c r="D208" s="1">
        <f>'PR-RAS'!E212</f>
        <v>75.209999999999994</v>
      </c>
      <c r="E208" s="1">
        <v>0</v>
      </c>
      <c r="F208" s="1">
        <v>0</v>
      </c>
      <c r="G208" s="2">
        <f t="shared" si="0"/>
        <v>82.924199999999999</v>
      </c>
      <c r="H208" s="2">
        <f t="shared" si="1"/>
        <v>0.39000000000000057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4.82</v>
      </c>
      <c r="E209" s="1">
        <v>0</v>
      </c>
      <c r="F209" s="1">
        <v>0</v>
      </c>
      <c r="G209" s="2">
        <f t="shared" si="0"/>
        <v>2.0051200000000002</v>
      </c>
      <c r="H209" s="2">
        <f t="shared" si="1"/>
        <v>0.17999999999999972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965464.69000000006</v>
      </c>
      <c r="D285" s="1">
        <f>'PR-RAS'!E289</f>
        <v>1084594.4300000002</v>
      </c>
      <c r="E285" s="1">
        <v>0</v>
      </c>
      <c r="F285" s="1">
        <v>0</v>
      </c>
      <c r="G285" s="2">
        <f t="shared" si="8"/>
        <v>890241.60820000002</v>
      </c>
      <c r="H285" s="2">
        <f t="shared" si="9"/>
        <v>0.7400000001071021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10393481.290000001</v>
      </c>
      <c r="D286" s="1">
        <f>'PR-RAS'!E290</f>
        <v>5292974.16</v>
      </c>
      <c r="E286" s="1">
        <v>0</v>
      </c>
      <c r="F286" s="1">
        <v>0</v>
      </c>
      <c r="G286" s="2">
        <f t="shared" si="8"/>
        <v>5979137.4388499996</v>
      </c>
      <c r="H286" s="2">
        <f t="shared" si="9"/>
        <v>0.45000000111758709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128078.81</v>
      </c>
      <c r="D288" s="1">
        <f>'PR-RAS'!E292</f>
        <v>5327379.8899999997</v>
      </c>
      <c r="E288" s="1">
        <v>0</v>
      </c>
      <c r="F288" s="1">
        <v>0</v>
      </c>
      <c r="G288" s="2">
        <f t="shared" si="8"/>
        <v>3094674.6753299995</v>
      </c>
      <c r="H288" s="2">
        <f t="shared" si="9"/>
        <v>0.30000000033760443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8303761.4699999997</v>
      </c>
      <c r="D345" s="1">
        <f>'PR-RAS'!E350</f>
        <v>954298.23</v>
      </c>
      <c r="E345" s="1">
        <v>0</v>
      </c>
      <c r="F345" s="1">
        <v>0</v>
      </c>
      <c r="G345" s="2">
        <f t="shared" si="8"/>
        <v>3513051.1279199994</v>
      </c>
      <c r="H345" s="2">
        <f t="shared" si="9"/>
        <v>0.69999999972060323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7936.8899999999994</v>
      </c>
      <c r="D358" s="1">
        <f>'PR-RAS'!E363</f>
        <v>61818.240000000005</v>
      </c>
      <c r="E358" s="1">
        <v>0</v>
      </c>
      <c r="F358" s="1">
        <v>0</v>
      </c>
      <c r="G358" s="2">
        <f t="shared" si="8"/>
        <v>46971.693089999993</v>
      </c>
      <c r="H358" s="2">
        <f t="shared" si="9"/>
        <v>0.35000000000582077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1777.9499999999998</v>
      </c>
      <c r="D364" s="1">
        <f>'PR-RAS'!E369</f>
        <v>61613.91</v>
      </c>
      <c r="E364" s="1">
        <v>0</v>
      </c>
      <c r="F364" s="1">
        <v>0</v>
      </c>
      <c r="G364" s="2">
        <f t="shared" si="8"/>
        <v>45377.094510000003</v>
      </c>
      <c r="H364" s="2">
        <f t="shared" si="9"/>
        <v>0.13999999999668944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1274.8599999999999</v>
      </c>
      <c r="D365" s="1">
        <f>'PR-RAS'!E370</f>
        <v>1855.68</v>
      </c>
      <c r="E365" s="1">
        <v>0</v>
      </c>
      <c r="F365" s="1">
        <v>0</v>
      </c>
      <c r="G365" s="2">
        <f t="shared" si="8"/>
        <v>1814.9840799999999</v>
      </c>
      <c r="H365" s="2">
        <f t="shared" si="9"/>
        <v>0.46000000000003638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59758.23</v>
      </c>
      <c r="E368" s="1">
        <v>0</v>
      </c>
      <c r="F368" s="1">
        <v>0</v>
      </c>
      <c r="G368" s="2">
        <f t="shared" si="8"/>
        <v>43862.540820000002</v>
      </c>
      <c r="H368" s="2">
        <f t="shared" si="9"/>
        <v>0.23000000000320142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503.09</v>
      </c>
      <c r="D369" s="1">
        <f>'PR-RAS'!E374</f>
        <v>0</v>
      </c>
      <c r="E369" s="1">
        <v>0</v>
      </c>
      <c r="F369" s="1">
        <v>0</v>
      </c>
      <c r="G369" s="2">
        <f t="shared" si="8"/>
        <v>185.13711999999998</v>
      </c>
      <c r="H369" s="2">
        <f t="shared" si="9"/>
        <v>8.9999999999974989E-2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6158.94</v>
      </c>
      <c r="D378" s="1">
        <f>'PR-RAS'!E383</f>
        <v>204.33</v>
      </c>
      <c r="E378" s="1">
        <v>0</v>
      </c>
      <c r="F378" s="1">
        <v>0</v>
      </c>
      <c r="G378" s="2">
        <f t="shared" si="8"/>
        <v>2475.9851999999996</v>
      </c>
      <c r="H378" s="2">
        <f t="shared" si="9"/>
        <v>0.39000000000041268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204.33</v>
      </c>
      <c r="E381" s="1">
        <v>0</v>
      </c>
      <c r="F381" s="1">
        <v>0</v>
      </c>
      <c r="G381" s="2">
        <f t="shared" si="8"/>
        <v>155.29080000000002</v>
      </c>
      <c r="H381" s="2">
        <f t="shared" si="9"/>
        <v>0.33000000000001251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6158.94</v>
      </c>
      <c r="D382" s="1">
        <f>'PR-RAS'!E387</f>
        <v>0</v>
      </c>
      <c r="E382" s="1">
        <v>0</v>
      </c>
      <c r="F382" s="1">
        <v>0</v>
      </c>
      <c r="G382" s="2">
        <f t="shared" si="8"/>
        <v>2346.5561399999997</v>
      </c>
      <c r="H382" s="2">
        <f t="shared" si="9"/>
        <v>6.0000000000400178E-2</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8295824.5800000001</v>
      </c>
      <c r="D397" s="1">
        <f>'PR-RAS'!E402</f>
        <v>892479.99</v>
      </c>
      <c r="E397" s="1">
        <v>0</v>
      </c>
      <c r="F397" s="1">
        <v>0</v>
      </c>
      <c r="G397" s="2">
        <f t="shared" si="8"/>
        <v>3991990.6857600003</v>
      </c>
      <c r="H397" s="2">
        <f t="shared" si="9"/>
        <v>0.42999999993480742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8295824.5800000001</v>
      </c>
      <c r="D398" s="1">
        <f>'PR-RAS'!E403</f>
        <v>892479.99</v>
      </c>
      <c r="E398" s="1">
        <v>0</v>
      </c>
      <c r="F398" s="1">
        <v>0</v>
      </c>
      <c r="G398" s="2">
        <f t="shared" si="8"/>
        <v>4002071.4703200003</v>
      </c>
      <c r="H398" s="2">
        <f t="shared" si="9"/>
        <v>0.42999999993480742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8303761.4699999997</v>
      </c>
      <c r="D403" s="1">
        <f>'PR-RAS'!E408</f>
        <v>954298.23</v>
      </c>
      <c r="E403" s="1">
        <v>0</v>
      </c>
      <c r="F403" s="1">
        <v>0</v>
      </c>
      <c r="G403" s="2">
        <f t="shared" si="8"/>
        <v>4105367.8878600001</v>
      </c>
      <c r="H403" s="2">
        <f t="shared" si="9"/>
        <v>0.69999999972060323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2225793.81</v>
      </c>
      <c r="D405" s="1">
        <f>'PR-RAS'!E410</f>
        <v>8722617.0199999996</v>
      </c>
      <c r="E405" s="1">
        <v>0</v>
      </c>
      <c r="F405" s="1">
        <v>0</v>
      </c>
      <c r="G405" s="2">
        <f t="shared" si="8"/>
        <v>7947095.2513999995</v>
      </c>
      <c r="H405" s="2">
        <f t="shared" si="9"/>
        <v>0.20999999949708581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11358945.98</v>
      </c>
      <c r="D407" s="1">
        <f>'PR-RAS'!E412</f>
        <v>6377568.5899999999</v>
      </c>
      <c r="E407" s="1">
        <v>0</v>
      </c>
      <c r="F407" s="1">
        <v>0</v>
      </c>
      <c r="G407" s="2">
        <f t="shared" si="8"/>
        <v>9790317.76296</v>
      </c>
      <c r="H407" s="2">
        <f t="shared" si="9"/>
        <v>0.42999999970197678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9269226.1600000001</v>
      </c>
      <c r="D408" s="1">
        <f>'PR-RAS'!E413</f>
        <v>2038892.6600000001</v>
      </c>
      <c r="E408" s="1">
        <v>0</v>
      </c>
      <c r="F408" s="1">
        <v>0</v>
      </c>
      <c r="G408" s="2">
        <f t="shared" si="8"/>
        <v>5432233.6723600002</v>
      </c>
      <c r="H408" s="2">
        <f t="shared" si="9"/>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2089719.8200000003</v>
      </c>
      <c r="D409" s="1">
        <f>'PR-RAS'!E414</f>
        <v>4338675.93</v>
      </c>
      <c r="E409" s="1">
        <v>0</v>
      </c>
      <c r="F409" s="1">
        <v>0</v>
      </c>
      <c r="G409" s="2">
        <f t="shared" si="8"/>
        <v>4392965.2454399997</v>
      </c>
      <c r="H409" s="2">
        <f t="shared" si="9"/>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2097715</v>
      </c>
      <c r="D412" s="1">
        <f>'PR-RAS'!E417</f>
        <v>3395237.13</v>
      </c>
      <c r="E412" s="1">
        <v>0</v>
      </c>
      <c r="F412" s="1">
        <v>0</v>
      </c>
      <c r="G412" s="2">
        <f t="shared" si="8"/>
        <v>3653045.7858599997</v>
      </c>
      <c r="H412" s="2">
        <f t="shared" si="9"/>
        <v>0.12999999988824129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11306.42</v>
      </c>
      <c r="E632" s="1">
        <v>0</v>
      </c>
      <c r="F632" s="1">
        <v>0</v>
      </c>
      <c r="G632" s="2">
        <f t="shared" si="10"/>
        <v>14268.70204</v>
      </c>
      <c r="H632" s="2">
        <f t="shared" si="11"/>
        <v>0.42000000000007276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11358945.98</v>
      </c>
      <c r="D633" s="1">
        <f>'PR-RAS'!E639</f>
        <v>6377568.5899999999</v>
      </c>
      <c r="E633" s="1">
        <v>0</v>
      </c>
      <c r="F633" s="1">
        <v>0</v>
      </c>
      <c r="G633" s="2">
        <f t="shared" si="10"/>
        <v>15240100.557120001</v>
      </c>
      <c r="H633" s="2">
        <f t="shared" si="11"/>
        <v>0.42999999970197678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9269226.1600000001</v>
      </c>
      <c r="D634" s="1">
        <f>'PR-RAS'!E640</f>
        <v>2038892.6600000001</v>
      </c>
      <c r="E634" s="1">
        <v>0</v>
      </c>
      <c r="F634" s="1">
        <v>0</v>
      </c>
      <c r="G634" s="2">
        <f t="shared" si="10"/>
        <v>8448658.2668399997</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2089719.8200000003</v>
      </c>
      <c r="D635" s="1">
        <f>'PR-RAS'!E641</f>
        <v>4338675.93</v>
      </c>
      <c r="E635" s="1">
        <v>0</v>
      </c>
      <c r="F635" s="1">
        <v>0</v>
      </c>
      <c r="G635" s="2">
        <f t="shared" si="10"/>
        <v>6826323.4451200003</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2097715</v>
      </c>
      <c r="D638" s="1">
        <f>'PR-RAS'!E644</f>
        <v>3406543.55</v>
      </c>
      <c r="E638" s="1">
        <v>0</v>
      </c>
      <c r="F638" s="1">
        <v>0</v>
      </c>
      <c r="G638" s="2">
        <f t="shared" si="10"/>
        <v>5676180.9376999997</v>
      </c>
      <c r="H638" s="2">
        <f t="shared" si="11"/>
        <v>0.45000000018626451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932132.37999999989</v>
      </c>
      <c r="E639" s="1">
        <v>0</v>
      </c>
      <c r="F639" s="1">
        <v>0</v>
      </c>
      <c r="G639" s="2">
        <f t="shared" si="10"/>
        <v>1189400.9168799999</v>
      </c>
      <c r="H639" s="2">
        <f t="shared" si="11"/>
        <v>0.37999999988824129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7995.179999999702</v>
      </c>
      <c r="D640" s="1">
        <f>'PR-RAS'!E646</f>
        <v>0</v>
      </c>
      <c r="E640" s="1">
        <v>0</v>
      </c>
      <c r="F640" s="1">
        <v>0</v>
      </c>
      <c r="G640" s="2">
        <f t="shared" si="10"/>
        <v>5108.9200199998095</v>
      </c>
      <c r="H640" s="2">
        <f t="shared" si="11"/>
        <v>0.17999999970197678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142954.87</v>
      </c>
      <c r="D642" s="1">
        <f>'PR-RAS'!E649</f>
        <v>136537.22</v>
      </c>
      <c r="E642" s="1">
        <v>0</v>
      </c>
      <c r="F642" s="1">
        <v>0</v>
      </c>
      <c r="G642" s="2">
        <f t="shared" si="10"/>
        <v>266674.78771</v>
      </c>
      <c r="H642" s="2">
        <f t="shared" si="1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13038425.5</v>
      </c>
      <c r="D643" s="1">
        <f>'PR-RAS'!E650</f>
        <v>6420925.71</v>
      </c>
      <c r="E643" s="1">
        <v>0</v>
      </c>
      <c r="F643" s="1">
        <v>0</v>
      </c>
      <c r="G643" s="2">
        <f t="shared" si="10"/>
        <v>16615137.782640001</v>
      </c>
      <c r="H643" s="2">
        <f t="shared" si="11"/>
        <v>0.7900000000372529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11980573.609999999</v>
      </c>
      <c r="D644" s="1">
        <f>'PR-RAS'!E651</f>
        <v>5200736.1900000004</v>
      </c>
      <c r="E644" s="1">
        <v>0</v>
      </c>
      <c r="F644" s="1">
        <v>0</v>
      </c>
      <c r="G644" s="2">
        <f t="shared" si="10"/>
        <v>14391655.571570002</v>
      </c>
      <c r="H644" s="2">
        <f t="shared" si="11"/>
        <v>0.58000000100582838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1200806.7599999998</v>
      </c>
      <c r="D645" s="1">
        <f>'PR-RAS'!E652</f>
        <v>1356726.7399999993</v>
      </c>
      <c r="E645" s="1">
        <v>0</v>
      </c>
      <c r="F645" s="1">
        <v>0</v>
      </c>
      <c r="G645" s="2">
        <f t="shared" si="10"/>
        <v>2520783.5945599992</v>
      </c>
      <c r="H645" s="2">
        <f t="shared" si="11"/>
        <v>0.50000000093132257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52</v>
      </c>
      <c r="E647" s="1">
        <v>0</v>
      </c>
      <c r="F647" s="1">
        <v>0</v>
      </c>
      <c r="G647" s="2">
        <f t="shared" si="10"/>
        <v>99.484000000000009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52</v>
      </c>
      <c r="E649" s="1">
        <v>0</v>
      </c>
      <c r="F649" s="1">
        <v>0</v>
      </c>
      <c r="G649" s="2">
        <f t="shared" si="10"/>
        <v>99.792000000000002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15159.57</v>
      </c>
      <c r="D668" s="1">
        <f>'PR-RAS'!E675</f>
        <v>20465.86</v>
      </c>
      <c r="E668" s="1">
        <v>0</v>
      </c>
      <c r="F668" s="1">
        <v>0</v>
      </c>
      <c r="G668" s="2">
        <f t="shared" si="10"/>
        <v>37412.890429999999</v>
      </c>
      <c r="H668" s="2">
        <f t="shared" si="11"/>
        <v>0.56999999999970896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8714297.3900000006</v>
      </c>
      <c r="D691" s="1">
        <f>'PR-RAS'!E698</f>
        <v>3835389.72</v>
      </c>
      <c r="E691" s="1">
        <v>0</v>
      </c>
      <c r="F691" s="1">
        <v>0</v>
      </c>
      <c r="G691" s="2">
        <f t="shared" si="10"/>
        <v>11305703.012700001</v>
      </c>
      <c r="H691" s="2">
        <f t="shared" si="11"/>
        <v>0.67000000039115548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5231.41</v>
      </c>
      <c r="D709" s="1">
        <f>'PR-RAS'!E716</f>
        <v>0</v>
      </c>
      <c r="E709" s="1">
        <v>0</v>
      </c>
      <c r="F709" s="1">
        <v>0</v>
      </c>
      <c r="G709" s="2">
        <f t="shared" si="10"/>
        <v>3703.8382799999995</v>
      </c>
      <c r="H709" s="2">
        <f t="shared" si="11"/>
        <v>0.40999999999985448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2800</v>
      </c>
      <c r="E710" s="1">
        <v>0</v>
      </c>
      <c r="F710" s="1">
        <v>0</v>
      </c>
      <c r="G710" s="2">
        <f t="shared" si="10"/>
        <v>3970.3999999999996</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14540.53</v>
      </c>
      <c r="D711" s="1">
        <f>'PR-RAS'!E718</f>
        <v>14561.28</v>
      </c>
      <c r="E711" s="1">
        <v>0</v>
      </c>
      <c r="F711" s="1">
        <v>0</v>
      </c>
      <c r="G711" s="2">
        <f t="shared" si="10"/>
        <v>31000.793900000001</v>
      </c>
      <c r="H711" s="2">
        <f t="shared" si="11"/>
        <v>0.75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55</v>
      </c>
      <c r="E713" s="1">
        <v>0</v>
      </c>
      <c r="F713" s="1">
        <v>0</v>
      </c>
      <c r="G713" s="2">
        <f t="shared" si="10"/>
        <v>78.319999999999993</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7062</v>
      </c>
      <c r="E716" s="1">
        <v>0</v>
      </c>
      <c r="F716" s="1">
        <v>0</v>
      </c>
      <c r="G716" s="2">
        <f t="shared" si="10"/>
        <v>10098.66</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465.31</v>
      </c>
      <c r="D718" s="1">
        <f>'PR-RAS'!E725</f>
        <v>517.19000000000005</v>
      </c>
      <c r="E718" s="1">
        <v>0</v>
      </c>
      <c r="F718" s="1">
        <v>0</v>
      </c>
      <c r="G718" s="2">
        <f t="shared" si="10"/>
        <v>1075.27773</v>
      </c>
      <c r="H718" s="2">
        <f t="shared" si="11"/>
        <v>0.50000000000005684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1072.1600000000001</v>
      </c>
      <c r="D719" s="1">
        <f>'PR-RAS'!E726</f>
        <v>313.44</v>
      </c>
      <c r="E719" s="1">
        <v>0</v>
      </c>
      <c r="F719" s="1">
        <v>0</v>
      </c>
      <c r="G719" s="2">
        <f t="shared" si="10"/>
        <v>1219.9107199999999</v>
      </c>
      <c r="H719" s="2">
        <f t="shared" si="11"/>
        <v>0.60000000000007958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3546325.38</v>
      </c>
      <c r="D1480" s="6"/>
      <c r="E1480" s="6">
        <v>0</v>
      </c>
      <c r="F1480" s="6">
        <v>0</v>
      </c>
      <c r="G1480" s="7">
        <f t="shared" ref="G1480:G1580" si="34">B1480/1000*C1480</f>
        <v>3546.3253799999998</v>
      </c>
      <c r="H1480" s="7">
        <f t="shared" ref="H1480:H1580" si="35">ABS(C1480-ROUND(C1480,0))</f>
        <v>0.37999999988824129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2225515.9800000004</v>
      </c>
      <c r="D1481" s="1">
        <v>0</v>
      </c>
      <c r="E1481" s="1">
        <v>0</v>
      </c>
      <c r="F1481" s="1">
        <v>0</v>
      </c>
      <c r="G1481" s="2">
        <f t="shared" si="34"/>
        <v>4451.0319600000012</v>
      </c>
      <c r="H1481" s="2">
        <f t="shared" si="35"/>
        <v>1.9999999552965164E-2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1441152.4200000002</v>
      </c>
      <c r="D1483" s="1">
        <v>0</v>
      </c>
      <c r="E1483" s="1">
        <v>0</v>
      </c>
      <c r="F1483" s="1">
        <v>0</v>
      </c>
      <c r="G1483" s="2">
        <f t="shared" si="34"/>
        <v>5764.6096800000005</v>
      </c>
      <c r="H1483" s="2">
        <f t="shared" si="35"/>
        <v>0.42000000015832484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890515.63</v>
      </c>
      <c r="D1484" s="1">
        <v>0</v>
      </c>
      <c r="E1484" s="1">
        <v>0</v>
      </c>
      <c r="F1484" s="1">
        <v>0</v>
      </c>
      <c r="G1484" s="2">
        <f t="shared" si="34"/>
        <v>4452.5781500000003</v>
      </c>
      <c r="H1484" s="2">
        <f t="shared" si="35"/>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170917.71</v>
      </c>
      <c r="D1485" s="1">
        <v>0</v>
      </c>
      <c r="E1485" s="1">
        <v>0</v>
      </c>
      <c r="F1485" s="1">
        <v>0</v>
      </c>
      <c r="G1485" s="2">
        <f t="shared" si="34"/>
        <v>1025.5062599999999</v>
      </c>
      <c r="H1485" s="2">
        <f t="shared" si="35"/>
        <v>0.29000000000814907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514.29</v>
      </c>
      <c r="D1486" s="1">
        <v>0</v>
      </c>
      <c r="E1486" s="1">
        <v>0</v>
      </c>
      <c r="F1486" s="1">
        <v>0</v>
      </c>
      <c r="G1486" s="2">
        <f t="shared" si="34"/>
        <v>3.6000299999999998</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379204.79</v>
      </c>
      <c r="D1491" s="1">
        <v>0</v>
      </c>
      <c r="E1491" s="1">
        <v>0</v>
      </c>
      <c r="F1491" s="1">
        <v>0</v>
      </c>
      <c r="G1491" s="2">
        <f t="shared" si="34"/>
        <v>4550.45748</v>
      </c>
      <c r="H1491" s="2">
        <f t="shared" si="35"/>
        <v>0.21000000002095476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784363.56</v>
      </c>
      <c r="D1492" s="1">
        <v>0</v>
      </c>
      <c r="E1492" s="1">
        <v>0</v>
      </c>
      <c r="F1492" s="1">
        <v>0</v>
      </c>
      <c r="G1492" s="2">
        <f t="shared" si="34"/>
        <v>10196.726280000001</v>
      </c>
      <c r="H1492" s="2">
        <f t="shared" si="35"/>
        <v>0.43999999994412065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5345163.7200000007</v>
      </c>
      <c r="D1499" s="1">
        <v>0</v>
      </c>
      <c r="E1499" s="1">
        <v>0</v>
      </c>
      <c r="F1499" s="1">
        <v>0</v>
      </c>
      <c r="G1499" s="2">
        <f t="shared" si="34"/>
        <v>106903.27440000001</v>
      </c>
      <c r="H1499" s="2">
        <f t="shared" si="35"/>
        <v>0.27999999932944775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4033131.7800000003</v>
      </c>
      <c r="D1501" s="1">
        <v>0</v>
      </c>
      <c r="E1501" s="1">
        <v>0</v>
      </c>
      <c r="F1501" s="1">
        <v>0</v>
      </c>
      <c r="G1501" s="2">
        <f t="shared" si="34"/>
        <v>88728.899160000001</v>
      </c>
      <c r="H1501" s="2">
        <f t="shared" si="35"/>
        <v>0.21999999973922968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875364.42</v>
      </c>
      <c r="D1502" s="1">
        <v>0</v>
      </c>
      <c r="E1502" s="1">
        <v>0</v>
      </c>
      <c r="F1502" s="1">
        <v>0</v>
      </c>
      <c r="G1502" s="2">
        <f t="shared" si="34"/>
        <v>20133.381659999999</v>
      </c>
      <c r="H1502" s="2">
        <f t="shared" si="35"/>
        <v>0.42000000004190952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190509.06</v>
      </c>
      <c r="D1503" s="1">
        <v>0</v>
      </c>
      <c r="E1503" s="1">
        <v>0</v>
      </c>
      <c r="F1503" s="1">
        <v>0</v>
      </c>
      <c r="G1503" s="2">
        <f t="shared" si="34"/>
        <v>4572.2174400000004</v>
      </c>
      <c r="H1503" s="2">
        <f t="shared" si="35"/>
        <v>5.9999999997671694E-2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549.04999999999995</v>
      </c>
      <c r="D1504" s="1">
        <v>0</v>
      </c>
      <c r="E1504" s="1">
        <v>0</v>
      </c>
      <c r="F1504" s="1">
        <v>0</v>
      </c>
      <c r="G1504" s="2">
        <f t="shared" si="34"/>
        <v>13.72625</v>
      </c>
      <c r="H1504" s="2">
        <f t="shared" si="35"/>
        <v>4.9999999999954525E-2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2966709.25</v>
      </c>
      <c r="D1509" s="1">
        <v>0</v>
      </c>
      <c r="E1509" s="1">
        <v>0</v>
      </c>
      <c r="F1509" s="1">
        <v>0</v>
      </c>
      <c r="G1509" s="2">
        <f t="shared" si="34"/>
        <v>89001.277499999997</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1312031.94</v>
      </c>
      <c r="D1510" s="1">
        <v>0</v>
      </c>
      <c r="E1510" s="1">
        <v>0</v>
      </c>
      <c r="F1510" s="1">
        <v>0</v>
      </c>
      <c r="G1510" s="2">
        <f t="shared" si="34"/>
        <v>40672.990139999994</v>
      </c>
      <c r="H1510" s="2">
        <f t="shared" si="35"/>
        <v>6.0000000055879354E-2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426677.63999999966</v>
      </c>
      <c r="D1517" s="1">
        <v>0</v>
      </c>
      <c r="E1517" s="1">
        <v>0</v>
      </c>
      <c r="F1517" s="1">
        <v>0</v>
      </c>
      <c r="G1517" s="2">
        <f t="shared" si="34"/>
        <v>16213.750319999986</v>
      </c>
      <c r="H1517" s="2">
        <f t="shared" si="35"/>
        <v>0.36000000033527613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426677.64</v>
      </c>
      <c r="D1576" s="1">
        <v>0</v>
      </c>
      <c r="E1576" s="1">
        <v>0</v>
      </c>
      <c r="F1576" s="1">
        <v>0</v>
      </c>
      <c r="G1576" s="2">
        <f t="shared" si="34"/>
        <v>41387.731080000005</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263837.96999999997</v>
      </c>
      <c r="D1578" s="1">
        <v>0</v>
      </c>
      <c r="E1578" s="1">
        <v>0</v>
      </c>
      <c r="F1578" s="1">
        <v>0</v>
      </c>
      <c r="G1578" s="2">
        <f t="shared" si="34"/>
        <v>26119.959029999998</v>
      </c>
      <c r="H1578" s="2">
        <f t="shared" si="35"/>
        <v>3.0000000027939677E-2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162839.67000000001</v>
      </c>
      <c r="D1579" s="1">
        <v>0</v>
      </c>
      <c r="E1579" s="1">
        <v>0</v>
      </c>
      <c r="F1579" s="1">
        <v>0</v>
      </c>
      <c r="G1579" s="2">
        <f t="shared" si="34"/>
        <v>16283.967000000002</v>
      </c>
      <c r="H1579" s="2">
        <f t="shared" si="35"/>
        <v>0.32999999998719431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24963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11358945.98</v>
      </c>
      <c r="I16" s="170">
        <f>'PR-RAS'!E6</f>
        <v>6377568.5899999999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965464.69000000006</v>
      </c>
      <c r="I17" s="170">
        <f>'PR-RAS'!E151</f>
        <v>1084594.4300000002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932132.37999999989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7995.179999999702</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3546325.38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426677.63999999966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426677.64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7"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11358945.98</v>
      </c>
      <c r="E6" s="51">
        <f>E7+E44+E50+E82+E106+E124+E133+E139</f>
        <v>6377568.5899999999</v>
      </c>
      <c r="F6" s="52">
        <f t="shared" ref="F6:F131" si="0">IF(D6&lt;&gt;0,IF(E6/D6&gt;=100,"&gt;&gt;100",E6/D6*100),"-")</f>
        <v>56.145777972966457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8729456.9600000009</v>
      </c>
      <c r="E50" s="51">
        <f>E51+E54+E59+E62+E65+E68+E71+E74+E77</f>
        <v>3855855.58</v>
      </c>
      <c r="F50" s="52">
        <f t="shared" si="0"/>
        <v>44.170623644383028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15159.57</v>
      </c>
      <c r="E68" s="51">
        <f t="shared" si="15"/>
        <v>20465.86</v>
      </c>
      <c r="F68" s="52">
        <f t="shared" si="0"/>
        <v>135.00290575524241</v>
      </c>
    </row>
    <row r="69" spans="1:6" ht="12.75" customHeight="1" x14ac:dyDescent="0.2">
      <c r="A69" s="53" t="s">
        <v>184</v>
      </c>
      <c r="B69" s="85" t="s">
        <v>185</v>
      </c>
      <c r="C69" s="50" t="s">
        <v>184</v>
      </c>
      <c r="D69" s="242">
        <v>15159.57</v>
      </c>
      <c r="E69" s="242">
        <v>20465.86</v>
      </c>
      <c r="F69" s="52">
        <f t="shared" si="0"/>
        <v>135.00290575524241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8714297.3900000006</v>
      </c>
      <c r="E74" s="51">
        <f t="shared" si="17"/>
        <v>3835389.72</v>
      </c>
      <c r="F74" s="52">
        <f t="shared" si="0"/>
        <v>44.012609948350637</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8714297.3900000006</v>
      </c>
      <c r="E76" s="242">
        <v>3835389.72</v>
      </c>
      <c r="F76" s="52">
        <f t="shared" si="0"/>
        <v>44.012609948350637</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4329.09</v>
      </c>
      <c r="E82" s="51">
        <f t="shared" si="19"/>
        <v>6052.13</v>
      </c>
      <c r="F82" s="52">
        <f t="shared" si="0"/>
        <v>139.80143632957504</v>
      </c>
    </row>
    <row r="83" spans="1:6" ht="12.75" customHeight="1" x14ac:dyDescent="0.2">
      <c r="A83" s="53">
        <v>641</v>
      </c>
      <c r="B83" s="85" t="s">
        <v>212</v>
      </c>
      <c r="C83" s="50" t="s">
        <v>213</v>
      </c>
      <c r="D83" s="51">
        <f t="shared" ref="D83:E83" si="20">SUM(D84:D90)</f>
        <v>4329.09</v>
      </c>
      <c r="E83" s="51">
        <f t="shared" si="20"/>
        <v>6052.13</v>
      </c>
      <c r="F83" s="52">
        <f t="shared" si="0"/>
        <v>139.80143632957504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0.06</v>
      </c>
      <c r="F85" s="52" t="str">
        <f t="shared" si="0"/>
        <v>-</v>
      </c>
    </row>
    <row r="86" spans="1:6" ht="12.75" customHeight="1" x14ac:dyDescent="0.2">
      <c r="A86" s="53">
        <v>6414</v>
      </c>
      <c r="B86" s="85" t="s">
        <v>218</v>
      </c>
      <c r="C86" s="50" t="s">
        <v>219</v>
      </c>
      <c r="D86" s="242">
        <v>1150.6199999999999</v>
      </c>
      <c r="E86" s="242"/>
      <c r="F86" s="52">
        <f t="shared" si="0"/>
        <v>0</v>
      </c>
    </row>
    <row r="87" spans="1:6" ht="12.75" customHeight="1" x14ac:dyDescent="0.2">
      <c r="A87" s="53">
        <v>6415</v>
      </c>
      <c r="B87" s="85" t="s">
        <v>220</v>
      </c>
      <c r="C87" s="50" t="s">
        <v>221</v>
      </c>
      <c r="D87" s="242">
        <v>14.97</v>
      </c>
      <c r="E87" s="242">
        <v>67.069999999999993</v>
      </c>
      <c r="F87" s="52">
        <f t="shared" si="0"/>
        <v>448.02939211756836</v>
      </c>
    </row>
    <row r="88" spans="1:6" ht="12.75" customHeight="1" x14ac:dyDescent="0.2">
      <c r="A88" s="53">
        <v>6416</v>
      </c>
      <c r="B88" s="85" t="s">
        <v>222</v>
      </c>
      <c r="C88" s="50" t="s">
        <v>223</v>
      </c>
      <c r="D88" s="242">
        <v>3163.5</v>
      </c>
      <c r="E88" s="242">
        <v>5985</v>
      </c>
      <c r="F88" s="52">
        <f t="shared" si="0"/>
        <v>189.18918918918919</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26765.75</v>
      </c>
      <c r="E106" s="51">
        <f t="shared" si="23"/>
        <v>20670.16</v>
      </c>
      <c r="F106" s="52">
        <f t="shared" si="0"/>
        <v>77.226156562024229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26765.75</v>
      </c>
      <c r="E112" s="51">
        <f t="shared" si="25"/>
        <v>20670.16</v>
      </c>
      <c r="F112" s="52">
        <f t="shared" si="0"/>
        <v>77.226156562024229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26765.75</v>
      </c>
      <c r="E117" s="242">
        <v>20670.16</v>
      </c>
      <c r="F117" s="52">
        <f t="shared" si="0"/>
        <v>77.226156562024229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39883.219999999994</v>
      </c>
      <c r="E124" s="51">
        <f t="shared" si="27"/>
        <v>99303.11</v>
      </c>
      <c r="F124" s="52">
        <f t="shared" si="0"/>
        <v>248.98468579016443</v>
      </c>
    </row>
    <row r="125" spans="1:6" ht="12.75" customHeight="1" x14ac:dyDescent="0.2">
      <c r="A125" s="53">
        <v>661</v>
      </c>
      <c r="B125" s="86" t="s">
        <v>296</v>
      </c>
      <c r="C125" s="50" t="s">
        <v>297</v>
      </c>
      <c r="D125" s="51">
        <f t="shared" ref="D125:E125" si="28">SUM(D126:D127)</f>
        <v>39883.219999999994</v>
      </c>
      <c r="E125" s="51">
        <f t="shared" si="28"/>
        <v>77303.11</v>
      </c>
      <c r="F125" s="52">
        <f t="shared" si="0"/>
        <v>193.8236431261067</v>
      </c>
    </row>
    <row r="126" spans="1:6" ht="12.75" customHeight="1" x14ac:dyDescent="0.2">
      <c r="A126" s="53">
        <v>6614</v>
      </c>
      <c r="B126" s="86" t="s">
        <v>298</v>
      </c>
      <c r="C126" s="50" t="s">
        <v>299</v>
      </c>
      <c r="D126" s="242">
        <v>1267.8800000000001</v>
      </c>
      <c r="E126" s="242">
        <v>121.15</v>
      </c>
      <c r="F126" s="52">
        <f t="shared" si="0"/>
        <v>9.555320692810044</v>
      </c>
    </row>
    <row r="127" spans="1:6" ht="12.75" customHeight="1" x14ac:dyDescent="0.2">
      <c r="A127" s="53">
        <v>6615</v>
      </c>
      <c r="B127" s="86" t="s">
        <v>300</v>
      </c>
      <c r="C127" s="50" t="s">
        <v>301</v>
      </c>
      <c r="D127" s="242">
        <v>38615.339999999997</v>
      </c>
      <c r="E127" s="242">
        <v>77181.960000000006</v>
      </c>
      <c r="F127" s="52">
        <f t="shared" si="0"/>
        <v>199.87383252355156</v>
      </c>
    </row>
    <row r="128" spans="1:6" ht="24" x14ac:dyDescent="0.2">
      <c r="A128" s="53">
        <v>663</v>
      </c>
      <c r="B128" s="231" t="s">
        <v>302</v>
      </c>
      <c r="C128" s="50" t="s">
        <v>303</v>
      </c>
      <c r="D128" s="51">
        <f t="shared" ref="D128:E128" si="29">SUM(D129:D132)</f>
        <v>0</v>
      </c>
      <c r="E128" s="51">
        <f t="shared" si="29"/>
        <v>22000</v>
      </c>
      <c r="F128" s="52" t="str">
        <f t="shared" si="0"/>
        <v>-</v>
      </c>
    </row>
    <row r="129" spans="1:6" ht="12.75" customHeight="1" x14ac:dyDescent="0.2">
      <c r="A129" s="53">
        <v>6631</v>
      </c>
      <c r="B129" s="86" t="s">
        <v>304</v>
      </c>
      <c r="C129" s="50" t="s">
        <v>305</v>
      </c>
      <c r="D129" s="242">
        <v>0</v>
      </c>
      <c r="E129" s="242">
        <v>22000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2558510.96</v>
      </c>
      <c r="E133" s="51">
        <f t="shared" si="30"/>
        <v>2395687.6100000003</v>
      </c>
      <c r="F133" s="52">
        <f t="shared" ref="F133:F223" si="31">IF(D133&lt;&gt;0,IF(E133/D133&gt;=100,"&gt;&gt;100",E133/D133*100),"-")</f>
        <v>93.636011236785961</v>
      </c>
    </row>
    <row r="134" spans="1:6" ht="24" x14ac:dyDescent="0.2">
      <c r="A134" s="53">
        <v>671</v>
      </c>
      <c r="B134" s="232" t="s">
        <v>314</v>
      </c>
      <c r="C134" s="50" t="s">
        <v>315</v>
      </c>
      <c r="D134" s="51">
        <f t="shared" ref="D134:E134" si="32">SUM(D135:D137)</f>
        <v>2558510.96</v>
      </c>
      <c r="E134" s="51">
        <f t="shared" si="32"/>
        <v>2395687.6100000003</v>
      </c>
      <c r="F134" s="52">
        <f t="shared" si="31"/>
        <v>93.636011236785961</v>
      </c>
    </row>
    <row r="135" spans="1:6" ht="12.75" customHeight="1" x14ac:dyDescent="0.2">
      <c r="A135" s="53">
        <v>6711</v>
      </c>
      <c r="B135" s="85" t="s">
        <v>316</v>
      </c>
      <c r="C135" s="50" t="s">
        <v>317</v>
      </c>
      <c r="D135" s="242">
        <v>871918.74</v>
      </c>
      <c r="E135" s="242">
        <v>1255687.6100000001</v>
      </c>
      <c r="F135" s="52">
        <f t="shared" si="31"/>
        <v>144.01429312093924</v>
      </c>
    </row>
    <row r="136" spans="1:6" ht="24" x14ac:dyDescent="0.2">
      <c r="A136" s="53">
        <v>6712</v>
      </c>
      <c r="B136" s="232" t="s">
        <v>318</v>
      </c>
      <c r="C136" s="50" t="s">
        <v>319</v>
      </c>
      <c r="D136" s="242">
        <v>1686592.22</v>
      </c>
      <c r="E136" s="242">
        <v>1140000</v>
      </c>
      <c r="F136" s="52">
        <f t="shared" si="31"/>
        <v>67.591916201297309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965464.69000000006</v>
      </c>
      <c r="E151" s="51">
        <f t="shared" si="35"/>
        <v>1084594.4300000002</v>
      </c>
      <c r="F151" s="52">
        <f t="shared" si="31"/>
        <v>112.33910895280906</v>
      </c>
    </row>
    <row r="152" spans="1:6" ht="12.75" customHeight="1" x14ac:dyDescent="0.2">
      <c r="A152" s="53">
        <v>31</v>
      </c>
      <c r="B152" s="85" t="s">
        <v>349</v>
      </c>
      <c r="C152" s="50" t="s">
        <v>350</v>
      </c>
      <c r="D152" s="51">
        <f t="shared" ref="D152:E152" si="36">D153+D158+D159</f>
        <v>780544.02</v>
      </c>
      <c r="E152" s="51">
        <f t="shared" si="36"/>
        <v>887558.87000000011</v>
      </c>
      <c r="F152" s="52">
        <f t="shared" si="31"/>
        <v>113.71029016403202</v>
      </c>
    </row>
    <row r="153" spans="1:6" ht="12.75" customHeight="1" x14ac:dyDescent="0.2">
      <c r="A153" s="53">
        <v>311</v>
      </c>
      <c r="B153" s="85" t="s">
        <v>351</v>
      </c>
      <c r="C153" s="50" t="s">
        <v>352</v>
      </c>
      <c r="D153" s="51">
        <f t="shared" ref="D153:E153" si="37">SUM(D154:D157)</f>
        <v>634184.4</v>
      </c>
      <c r="E153" s="51">
        <f t="shared" si="37"/>
        <v>722406.41</v>
      </c>
      <c r="F153" s="52">
        <f t="shared" si="31"/>
        <v>113.91109746628898</v>
      </c>
    </row>
    <row r="154" spans="1:6" ht="12.75" customHeight="1" x14ac:dyDescent="0.2">
      <c r="A154" s="53">
        <v>3111</v>
      </c>
      <c r="B154" s="85" t="s">
        <v>353</v>
      </c>
      <c r="C154" s="50" t="s">
        <v>354</v>
      </c>
      <c r="D154" s="242">
        <v>634184.4</v>
      </c>
      <c r="E154" s="242">
        <v>722406.41</v>
      </c>
      <c r="F154" s="52">
        <f t="shared" si="31"/>
        <v>113.91109746628898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46087.71</v>
      </c>
      <c r="E158" s="242">
        <v>45955.54</v>
      </c>
      <c r="F158" s="52">
        <f t="shared" si="31"/>
        <v>99.713220726306432</v>
      </c>
    </row>
    <row r="159" spans="1:6" ht="12.75" customHeight="1" x14ac:dyDescent="0.2">
      <c r="A159" s="53">
        <v>313</v>
      </c>
      <c r="B159" s="85" t="s">
        <v>363</v>
      </c>
      <c r="C159" s="50" t="s">
        <v>364</v>
      </c>
      <c r="D159" s="51">
        <f t="shared" ref="D159:E159" si="38">SUM(D160:D162)</f>
        <v>100271.91</v>
      </c>
      <c r="E159" s="51">
        <f t="shared" si="38"/>
        <v>119196.92</v>
      </c>
      <c r="F159" s="52">
        <f t="shared" si="31"/>
        <v>118.87369054803085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100271.91</v>
      </c>
      <c r="E161" s="242">
        <v>119196.92</v>
      </c>
      <c r="F161" s="52">
        <f t="shared" si="31"/>
        <v>118.87369054803085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183848.76</v>
      </c>
      <c r="E163" s="51">
        <f t="shared" si="39"/>
        <v>196426.62</v>
      </c>
      <c r="F163" s="52">
        <f t="shared" si="31"/>
        <v>106.84141682543846</v>
      </c>
    </row>
    <row r="164" spans="1:6" ht="12.75" customHeight="1" x14ac:dyDescent="0.2">
      <c r="A164" s="53">
        <v>321</v>
      </c>
      <c r="B164" s="85" t="s">
        <v>372</v>
      </c>
      <c r="C164" s="50" t="s">
        <v>373</v>
      </c>
      <c r="D164" s="51">
        <f t="shared" ref="D164:E164" si="40">SUM(D165:D168)</f>
        <v>50668.89</v>
      </c>
      <c r="E164" s="51">
        <f t="shared" si="40"/>
        <v>45329.36</v>
      </c>
      <c r="F164" s="52">
        <f t="shared" si="31"/>
        <v>89.461916375116971</v>
      </c>
    </row>
    <row r="165" spans="1:6" ht="12.75" customHeight="1" x14ac:dyDescent="0.2">
      <c r="A165" s="53">
        <v>3211</v>
      </c>
      <c r="B165" s="85" t="s">
        <v>374</v>
      </c>
      <c r="C165" s="50" t="s">
        <v>375</v>
      </c>
      <c r="D165" s="242">
        <v>34120.559999999998</v>
      </c>
      <c r="E165" s="242">
        <v>18597.580000000002</v>
      </c>
      <c r="F165" s="52">
        <f t="shared" si="31"/>
        <v>54.505494634320193</v>
      </c>
    </row>
    <row r="166" spans="1:6" ht="12.75" customHeight="1" x14ac:dyDescent="0.2">
      <c r="A166" s="53">
        <v>3212</v>
      </c>
      <c r="B166" s="85" t="s">
        <v>376</v>
      </c>
      <c r="C166" s="50" t="s">
        <v>377</v>
      </c>
      <c r="D166" s="242">
        <v>14540.53</v>
      </c>
      <c r="E166" s="242">
        <v>14561.28</v>
      </c>
      <c r="F166" s="52">
        <f t="shared" si="31"/>
        <v>100.1427045644141</v>
      </c>
    </row>
    <row r="167" spans="1:6" ht="12.75" customHeight="1" x14ac:dyDescent="0.2">
      <c r="A167" s="53">
        <v>3213</v>
      </c>
      <c r="B167" s="85" t="s">
        <v>378</v>
      </c>
      <c r="C167" s="50" t="s">
        <v>379</v>
      </c>
      <c r="D167" s="242">
        <v>2007.8</v>
      </c>
      <c r="E167" s="242">
        <v>685</v>
      </c>
      <c r="F167" s="52">
        <f t="shared" si="31"/>
        <v>34.116943918716998</v>
      </c>
    </row>
    <row r="168" spans="1:6" ht="12.75" customHeight="1" x14ac:dyDescent="0.2">
      <c r="A168" s="53">
        <v>3214</v>
      </c>
      <c r="B168" s="85" t="s">
        <v>380</v>
      </c>
      <c r="C168" s="50" t="s">
        <v>381</v>
      </c>
      <c r="D168" s="242">
        <v>0</v>
      </c>
      <c r="E168" s="242">
        <v>11485.5</v>
      </c>
      <c r="F168" s="52" t="str">
        <f t="shared" si="31"/>
        <v>-</v>
      </c>
    </row>
    <row r="169" spans="1:6" ht="12.75" customHeight="1" x14ac:dyDescent="0.2">
      <c r="A169" s="53">
        <v>322</v>
      </c>
      <c r="B169" s="85" t="s">
        <v>382</v>
      </c>
      <c r="C169" s="50" t="s">
        <v>383</v>
      </c>
      <c r="D169" s="51">
        <f t="shared" ref="D169:E169" si="41">SUM(D170:D176)</f>
        <v>63877.590000000004</v>
      </c>
      <c r="E169" s="51">
        <f t="shared" si="41"/>
        <v>50989.82</v>
      </c>
      <c r="F169" s="52">
        <f t="shared" si="31"/>
        <v>79.824270139183398</v>
      </c>
    </row>
    <row r="170" spans="1:6" ht="12.75" customHeight="1" x14ac:dyDescent="0.2">
      <c r="A170" s="53">
        <v>3221</v>
      </c>
      <c r="B170" s="85" t="s">
        <v>384</v>
      </c>
      <c r="C170" s="50" t="s">
        <v>385</v>
      </c>
      <c r="D170" s="242">
        <v>4380.16</v>
      </c>
      <c r="E170" s="242">
        <v>4310.0200000000004</v>
      </c>
      <c r="F170" s="52">
        <f t="shared" si="31"/>
        <v>98.398688632378736</v>
      </c>
    </row>
    <row r="171" spans="1:6" ht="12.75" customHeight="1" x14ac:dyDescent="0.2">
      <c r="A171" s="53">
        <v>3222</v>
      </c>
      <c r="B171" s="85" t="s">
        <v>386</v>
      </c>
      <c r="C171" s="50" t="s">
        <v>387</v>
      </c>
      <c r="D171" s="242">
        <v>1960.57</v>
      </c>
      <c r="E171" s="242">
        <v>3803.89</v>
      </c>
      <c r="F171" s="52">
        <f t="shared" si="31"/>
        <v>194.01959634188017</v>
      </c>
    </row>
    <row r="172" spans="1:6" ht="12.75" customHeight="1" x14ac:dyDescent="0.2">
      <c r="A172" s="53">
        <v>3223</v>
      </c>
      <c r="B172" s="85" t="s">
        <v>388</v>
      </c>
      <c r="C172" s="50" t="s">
        <v>389</v>
      </c>
      <c r="D172" s="242">
        <v>35910.65</v>
      </c>
      <c r="E172" s="242">
        <v>38088.31</v>
      </c>
      <c r="F172" s="52">
        <f t="shared" si="31"/>
        <v>106.06410633057324</v>
      </c>
    </row>
    <row r="173" spans="1:6" ht="12.75" customHeight="1" x14ac:dyDescent="0.2">
      <c r="A173" s="53">
        <v>3224</v>
      </c>
      <c r="B173" s="85" t="s">
        <v>390</v>
      </c>
      <c r="C173" s="50" t="s">
        <v>391</v>
      </c>
      <c r="D173" s="242">
        <v>1920.71</v>
      </c>
      <c r="E173" s="242">
        <v>4779.6099999999997</v>
      </c>
      <c r="F173" s="52">
        <f t="shared" si="31"/>
        <v>248.84599965637705</v>
      </c>
    </row>
    <row r="174" spans="1:6" ht="12.75" customHeight="1" x14ac:dyDescent="0.2">
      <c r="A174" s="53">
        <v>3225</v>
      </c>
      <c r="B174" s="85" t="s">
        <v>392</v>
      </c>
      <c r="C174" s="50" t="s">
        <v>393</v>
      </c>
      <c r="D174" s="242">
        <v>19249.21</v>
      </c>
      <c r="E174" s="242">
        <v>7.99</v>
      </c>
      <c r="F174" s="52">
        <f t="shared" si="31"/>
        <v>4.1508196959771343E-2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456.29</v>
      </c>
      <c r="E176" s="242"/>
      <c r="F176" s="52">
        <f t="shared" si="31"/>
        <v>0</v>
      </c>
    </row>
    <row r="177" spans="1:6" ht="12.75" customHeight="1" x14ac:dyDescent="0.2">
      <c r="A177" s="53">
        <v>323</v>
      </c>
      <c r="B177" s="85" t="s">
        <v>398</v>
      </c>
      <c r="C177" s="50" t="s">
        <v>399</v>
      </c>
      <c r="D177" s="51">
        <f t="shared" ref="D177:E177" si="42">SUM(D178:D186)</f>
        <v>51595.149999999994</v>
      </c>
      <c r="E177" s="51">
        <f t="shared" si="42"/>
        <v>84948.41</v>
      </c>
      <c r="F177" s="52">
        <f t="shared" si="31"/>
        <v>164.64417682669787</v>
      </c>
    </row>
    <row r="178" spans="1:6" ht="12.75" customHeight="1" x14ac:dyDescent="0.2">
      <c r="A178" s="53">
        <v>3231</v>
      </c>
      <c r="B178" s="85" t="s">
        <v>400</v>
      </c>
      <c r="C178" s="50" t="s">
        <v>401</v>
      </c>
      <c r="D178" s="242">
        <v>3143.28</v>
      </c>
      <c r="E178" s="242">
        <v>2727.97</v>
      </c>
      <c r="F178" s="52">
        <f t="shared" si="31"/>
        <v>86.787368608587201</v>
      </c>
    </row>
    <row r="179" spans="1:6" ht="12.75" customHeight="1" x14ac:dyDescent="0.2">
      <c r="A179" s="53">
        <v>3232</v>
      </c>
      <c r="B179" s="85" t="s">
        <v>402</v>
      </c>
      <c r="C179" s="50" t="s">
        <v>403</v>
      </c>
      <c r="D179" s="242">
        <v>1476.54</v>
      </c>
      <c r="E179" s="242">
        <v>6908.27</v>
      </c>
      <c r="F179" s="52">
        <f t="shared" si="31"/>
        <v>467.86880138702651</v>
      </c>
    </row>
    <row r="180" spans="1:6" ht="12.75" customHeight="1" x14ac:dyDescent="0.2">
      <c r="A180" s="53">
        <v>3233</v>
      </c>
      <c r="B180" s="85" t="s">
        <v>404</v>
      </c>
      <c r="C180" s="50" t="s">
        <v>405</v>
      </c>
      <c r="D180" s="242">
        <v>13.24</v>
      </c>
      <c r="E180" s="242">
        <v>175</v>
      </c>
      <c r="F180" s="52">
        <f t="shared" si="31"/>
        <v>1321.7522658610271</v>
      </c>
    </row>
    <row r="181" spans="1:6" ht="12.75" customHeight="1" x14ac:dyDescent="0.2">
      <c r="A181" s="53">
        <v>3234</v>
      </c>
      <c r="B181" s="85" t="s">
        <v>406</v>
      </c>
      <c r="C181" s="50" t="s">
        <v>407</v>
      </c>
      <c r="D181" s="242">
        <v>4854.3100000000004</v>
      </c>
      <c r="E181" s="242">
        <v>4500.55</v>
      </c>
      <c r="F181" s="52">
        <f t="shared" si="31"/>
        <v>92.712455529210132</v>
      </c>
    </row>
    <row r="182" spans="1:6" ht="12.75" customHeight="1" x14ac:dyDescent="0.2">
      <c r="A182" s="53">
        <v>3235</v>
      </c>
      <c r="B182" s="85" t="s">
        <v>408</v>
      </c>
      <c r="C182" s="50" t="s">
        <v>409</v>
      </c>
      <c r="D182" s="242">
        <v>3041.62</v>
      </c>
      <c r="E182" s="242">
        <v>3232.66</v>
      </c>
      <c r="F182" s="52">
        <f t="shared" si="31"/>
        <v>106.28086348722063</v>
      </c>
    </row>
    <row r="183" spans="1:6" ht="12.75" customHeight="1" x14ac:dyDescent="0.2">
      <c r="A183" s="53">
        <v>3236</v>
      </c>
      <c r="B183" s="85" t="s">
        <v>410</v>
      </c>
      <c r="C183" s="50" t="s">
        <v>411</v>
      </c>
      <c r="D183" s="242">
        <v>0</v>
      </c>
      <c r="E183" s="242">
        <v>55</v>
      </c>
      <c r="F183" s="52" t="str">
        <f t="shared" si="31"/>
        <v>-</v>
      </c>
    </row>
    <row r="184" spans="1:6" ht="12.75" customHeight="1" x14ac:dyDescent="0.2">
      <c r="A184" s="53">
        <v>3237</v>
      </c>
      <c r="B184" s="85" t="s">
        <v>412</v>
      </c>
      <c r="C184" s="50" t="s">
        <v>413</v>
      </c>
      <c r="D184" s="242">
        <v>1017.6</v>
      </c>
      <c r="E184" s="242">
        <v>14437</v>
      </c>
      <c r="F184" s="52">
        <f t="shared" si="31"/>
        <v>1418.7303459119496</v>
      </c>
    </row>
    <row r="185" spans="1:6" ht="12.75" customHeight="1" x14ac:dyDescent="0.2">
      <c r="A185" s="53">
        <v>3238</v>
      </c>
      <c r="B185" s="85" t="s">
        <v>414</v>
      </c>
      <c r="C185" s="50" t="s">
        <v>415</v>
      </c>
      <c r="D185" s="242">
        <v>3709.52</v>
      </c>
      <c r="E185" s="242">
        <v>7584.13</v>
      </c>
      <c r="F185" s="52">
        <f t="shared" si="31"/>
        <v>204.45044102741056</v>
      </c>
    </row>
    <row r="186" spans="1:6" ht="12.75" customHeight="1" x14ac:dyDescent="0.2">
      <c r="A186" s="53">
        <v>3239</v>
      </c>
      <c r="B186" s="85" t="s">
        <v>416</v>
      </c>
      <c r="C186" s="50" t="s">
        <v>417</v>
      </c>
      <c r="D186" s="242">
        <v>34339.040000000001</v>
      </c>
      <c r="E186" s="242">
        <v>45327.83</v>
      </c>
      <c r="F186" s="52">
        <f t="shared" si="31"/>
        <v>132.00086548721222</v>
      </c>
    </row>
    <row r="187" spans="1:6" ht="12.75" customHeight="1" x14ac:dyDescent="0.2">
      <c r="A187" s="53">
        <v>324</v>
      </c>
      <c r="B187" s="85" t="s">
        <v>418</v>
      </c>
      <c r="C187" s="50" t="s">
        <v>419</v>
      </c>
      <c r="D187" s="242">
        <v>500.15</v>
      </c>
      <c r="E187" s="242">
        <v>1105.5</v>
      </c>
      <c r="F187" s="52">
        <f t="shared" si="31"/>
        <v>221.03368989303212</v>
      </c>
    </row>
    <row r="188" spans="1:6" ht="12.75" customHeight="1" x14ac:dyDescent="0.2">
      <c r="A188" s="53">
        <v>329</v>
      </c>
      <c r="B188" s="85" t="s">
        <v>420</v>
      </c>
      <c r="C188" s="50" t="s">
        <v>421</v>
      </c>
      <c r="D188" s="51">
        <f t="shared" ref="D188:E188" si="43">SUM(D189:D195)</f>
        <v>17206.98</v>
      </c>
      <c r="E188" s="51">
        <f t="shared" si="43"/>
        <v>14053.53</v>
      </c>
      <c r="F188" s="52">
        <f t="shared" si="31"/>
        <v>81.673425551723795</v>
      </c>
    </row>
    <row r="189" spans="1:6" ht="12.75" customHeight="1" x14ac:dyDescent="0.2">
      <c r="A189" s="53">
        <v>3291</v>
      </c>
      <c r="B189" s="232" t="s">
        <v>422</v>
      </c>
      <c r="C189" s="50" t="s">
        <v>423</v>
      </c>
      <c r="D189" s="242">
        <v>465.31</v>
      </c>
      <c r="E189" s="242">
        <v>517.19000000000005</v>
      </c>
      <c r="F189" s="52">
        <f t="shared" si="31"/>
        <v>111.14955620983862</v>
      </c>
    </row>
    <row r="190" spans="1:6" ht="12.75" customHeight="1" x14ac:dyDescent="0.2">
      <c r="A190" s="53">
        <v>3292</v>
      </c>
      <c r="B190" s="85" t="s">
        <v>424</v>
      </c>
      <c r="C190" s="50" t="s">
        <v>425</v>
      </c>
      <c r="D190" s="242">
        <v>9262.67</v>
      </c>
      <c r="E190" s="242">
        <v>5338.17</v>
      </c>
      <c r="F190" s="52">
        <f t="shared" si="31"/>
        <v>57.631007042245919</v>
      </c>
    </row>
    <row r="191" spans="1:6" ht="12.75" customHeight="1" x14ac:dyDescent="0.2">
      <c r="A191" s="53">
        <v>3293</v>
      </c>
      <c r="B191" s="85" t="s">
        <v>426</v>
      </c>
      <c r="C191" s="50" t="s">
        <v>427</v>
      </c>
      <c r="D191" s="242">
        <v>2824.6</v>
      </c>
      <c r="E191" s="242">
        <v>1207.28</v>
      </c>
      <c r="F191" s="52">
        <f t="shared" si="31"/>
        <v>42.741627133045391</v>
      </c>
    </row>
    <row r="192" spans="1:6" ht="12.75" customHeight="1" x14ac:dyDescent="0.2">
      <c r="A192" s="53">
        <v>3294</v>
      </c>
      <c r="B192" s="85" t="s">
        <v>428</v>
      </c>
      <c r="C192" s="50" t="s">
        <v>429</v>
      </c>
      <c r="D192" s="242">
        <v>288.02999999999997</v>
      </c>
      <c r="E192" s="242">
        <v>256.77999999999997</v>
      </c>
      <c r="F192" s="52">
        <f t="shared" si="31"/>
        <v>89.150435718501541</v>
      </c>
    </row>
    <row r="193" spans="1:6" ht="12.75" customHeight="1" x14ac:dyDescent="0.2">
      <c r="A193" s="53">
        <v>3295</v>
      </c>
      <c r="B193" s="85" t="s">
        <v>430</v>
      </c>
      <c r="C193" s="50" t="s">
        <v>431</v>
      </c>
      <c r="D193" s="242">
        <v>882.98</v>
      </c>
      <c r="E193" s="242">
        <v>5999.18</v>
      </c>
      <c r="F193" s="52">
        <f t="shared" si="31"/>
        <v>679.42422251919629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3483.39</v>
      </c>
      <c r="E195" s="242">
        <v>734.93</v>
      </c>
      <c r="F195" s="52">
        <f t="shared" si="31"/>
        <v>21.098125676424402</v>
      </c>
    </row>
    <row r="196" spans="1:6" ht="12.75" customHeight="1" x14ac:dyDescent="0.2">
      <c r="A196" s="53">
        <v>34</v>
      </c>
      <c r="B196" s="232" t="s">
        <v>436</v>
      </c>
      <c r="C196" s="50" t="s">
        <v>437</v>
      </c>
      <c r="D196" s="51">
        <f t="shared" ref="D196:E196" si="44">D197+D202+D210</f>
        <v>1071.9100000000001</v>
      </c>
      <c r="E196" s="51">
        <f t="shared" si="44"/>
        <v>608.94000000000005</v>
      </c>
      <c r="F196" s="52">
        <f t="shared" si="31"/>
        <v>56.808873879336886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1071.9100000000001</v>
      </c>
      <c r="E210" s="51">
        <f t="shared" si="47"/>
        <v>608.94000000000005</v>
      </c>
      <c r="F210" s="52">
        <f t="shared" si="31"/>
        <v>56.808873879336886</v>
      </c>
    </row>
    <row r="211" spans="1:6" ht="12.75" customHeight="1" x14ac:dyDescent="0.2">
      <c r="A211" s="53">
        <v>3431</v>
      </c>
      <c r="B211" s="232" t="s">
        <v>466</v>
      </c>
      <c r="C211" s="50" t="s">
        <v>467</v>
      </c>
      <c r="D211" s="242">
        <v>821.73</v>
      </c>
      <c r="E211" s="242">
        <v>528.91</v>
      </c>
      <c r="F211" s="52">
        <f t="shared" si="31"/>
        <v>64.365424166088616</v>
      </c>
    </row>
    <row r="212" spans="1:6" ht="12.75" customHeight="1" x14ac:dyDescent="0.2">
      <c r="A212" s="53">
        <v>3432</v>
      </c>
      <c r="B212" s="85" t="s">
        <v>468</v>
      </c>
      <c r="C212" s="50" t="s">
        <v>469</v>
      </c>
      <c r="D212" s="242">
        <v>250.18</v>
      </c>
      <c r="E212" s="242">
        <v>75.209999999999994</v>
      </c>
      <c r="F212" s="52">
        <f t="shared" si="31"/>
        <v>30.062355104324883</v>
      </c>
    </row>
    <row r="213" spans="1:6" ht="12.75" customHeight="1" x14ac:dyDescent="0.2">
      <c r="A213" s="53">
        <v>3433</v>
      </c>
      <c r="B213" s="85" t="s">
        <v>470</v>
      </c>
      <c r="C213" s="50" t="s">
        <v>471</v>
      </c>
      <c r="D213" s="242">
        <v>0</v>
      </c>
      <c r="E213" s="242">
        <v>4.82</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965464.69000000006</v>
      </c>
      <c r="E289" s="51">
        <f t="shared" si="79"/>
        <v>1084594.4300000002</v>
      </c>
      <c r="F289" s="52">
        <f t="shared" si="76"/>
        <v>112.33910895280906</v>
      </c>
    </row>
    <row r="290" spans="1:6" ht="12.75" customHeight="1" x14ac:dyDescent="0.2">
      <c r="A290" s="53" t="s">
        <v>609</v>
      </c>
      <c r="B290" s="85" t="s">
        <v>620</v>
      </c>
      <c r="C290" s="50" t="s">
        <v>621</v>
      </c>
      <c r="D290" s="51">
        <f>IF(D6&gt;=D289,D6-D289,0)</f>
        <v>10393481.290000001</v>
      </c>
      <c r="E290" s="51">
        <f>IF(E6&gt;=E289,E6-E289,0)</f>
        <v>5292974.16</v>
      </c>
      <c r="F290" s="52">
        <f t="shared" si="76"/>
        <v>50.925902614483853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128078.81</v>
      </c>
      <c r="E292" s="242">
        <v>5327379.8899999997</v>
      </c>
      <c r="F292" s="52">
        <f t="shared" si="76"/>
        <v>4159.4545498978323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8303761.4699999997</v>
      </c>
      <c r="E350" s="51">
        <f t="shared" si="95"/>
        <v>954298.23</v>
      </c>
      <c r="F350" s="52">
        <f t="shared" si="81"/>
        <v>11.49236082283563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7936.8899999999994</v>
      </c>
      <c r="E363" s="51">
        <f t="shared" si="99"/>
        <v>61818.240000000005</v>
      </c>
      <c r="F363" s="52">
        <f t="shared" si="81"/>
        <v>778.87232908607791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1777.9499999999998</v>
      </c>
      <c r="E369" s="51">
        <f t="shared" si="101"/>
        <v>61613.91</v>
      </c>
      <c r="F369" s="52">
        <f t="shared" si="81"/>
        <v>3465.4467223487727</v>
      </c>
    </row>
    <row r="370" spans="1:6" ht="12.75" customHeight="1" x14ac:dyDescent="0.2">
      <c r="A370" s="53">
        <v>4221</v>
      </c>
      <c r="B370" s="85" t="s">
        <v>675</v>
      </c>
      <c r="C370" s="50" t="s">
        <v>767</v>
      </c>
      <c r="D370" s="242">
        <v>1274.8599999999999</v>
      </c>
      <c r="E370" s="242">
        <v>1855.68</v>
      </c>
      <c r="F370" s="52">
        <f t="shared" si="81"/>
        <v>145.55951241704975</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v>59758.23</v>
      </c>
      <c r="F373" s="52" t="str">
        <f t="shared" si="81"/>
        <v>-</v>
      </c>
    </row>
    <row r="374" spans="1:6" ht="12.75" customHeight="1" x14ac:dyDescent="0.2">
      <c r="A374" s="53">
        <v>4225</v>
      </c>
      <c r="B374" s="85" t="s">
        <v>683</v>
      </c>
      <c r="C374" s="50" t="s">
        <v>772</v>
      </c>
      <c r="D374" s="242">
        <v>503.09</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6158.94</v>
      </c>
      <c r="E383" s="51">
        <f t="shared" si="103"/>
        <v>204.33</v>
      </c>
      <c r="F383" s="52">
        <f t="shared" si="81"/>
        <v>3.3176163430720225</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v>204.33</v>
      </c>
      <c r="F386" s="52" t="str">
        <f t="shared" si="81"/>
        <v>-</v>
      </c>
    </row>
    <row r="387" spans="1:6" ht="12.75" customHeight="1" x14ac:dyDescent="0.2">
      <c r="A387" s="53">
        <v>4244</v>
      </c>
      <c r="B387" s="85" t="s">
        <v>709</v>
      </c>
      <c r="C387" s="50" t="s">
        <v>788</v>
      </c>
      <c r="D387" s="242">
        <v>6158.94</v>
      </c>
      <c r="E387" s="242"/>
      <c r="F387" s="52">
        <f t="shared" si="81"/>
        <v>0</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8295824.5800000001</v>
      </c>
      <c r="E402" s="51">
        <f t="shared" si="109"/>
        <v>892479.99</v>
      </c>
      <c r="F402" s="52">
        <f t="shared" si="81"/>
        <v>10.758183003913036</v>
      </c>
    </row>
    <row r="403" spans="1:6" ht="12.75" customHeight="1" x14ac:dyDescent="0.2">
      <c r="A403" s="53">
        <v>451</v>
      </c>
      <c r="B403" s="85" t="s">
        <v>812</v>
      </c>
      <c r="C403" s="50" t="s">
        <v>813</v>
      </c>
      <c r="D403" s="242">
        <v>8295824.5800000001</v>
      </c>
      <c r="E403" s="242">
        <v>892479.99</v>
      </c>
      <c r="F403" s="52">
        <f t="shared" si="81"/>
        <v>10.758183003913036</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8303761.4699999997</v>
      </c>
      <c r="E408" s="51">
        <f t="shared" si="111"/>
        <v>954298.23</v>
      </c>
      <c r="F408" s="52">
        <f t="shared" si="81"/>
        <v>11.49236082283563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2225793.81</v>
      </c>
      <c r="E410" s="242">
        <v>8722617.0199999996</v>
      </c>
      <c r="F410" s="52">
        <f t="shared" si="81"/>
        <v>391.88791795588645</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11358945.98</v>
      </c>
      <c r="E412" s="51">
        <f>E6+E298</f>
        <v>6377568.5899999999</v>
      </c>
      <c r="F412" s="52">
        <f t="shared" si="81"/>
        <v>56.145777972966457</v>
      </c>
    </row>
    <row r="413" spans="1:6" ht="12.75" customHeight="1" x14ac:dyDescent="0.2">
      <c r="A413" s="53" t="s">
        <v>609</v>
      </c>
      <c r="B413" s="85" t="s">
        <v>832</v>
      </c>
      <c r="C413" s="50" t="s">
        <v>833</v>
      </c>
      <c r="D413" s="51">
        <f t="shared" ref="D413:E413" si="112">D289+D350</f>
        <v>9269226.1600000001</v>
      </c>
      <c r="E413" s="51">
        <f t="shared" si="112"/>
        <v>2038892.6600000001</v>
      </c>
      <c r="F413" s="52">
        <f t="shared" si="81"/>
        <v>21.996363286490357</v>
      </c>
    </row>
    <row r="414" spans="1:6" ht="12.75" customHeight="1" x14ac:dyDescent="0.2">
      <c r="A414" s="53" t="s">
        <v>609</v>
      </c>
      <c r="B414" s="85" t="s">
        <v>834</v>
      </c>
      <c r="C414" s="50" t="s">
        <v>835</v>
      </c>
      <c r="D414" s="51">
        <f t="shared" ref="D414:E414" si="113">IF(D412&gt;=D413,D412-D413,0)</f>
        <v>2089719.8200000003</v>
      </c>
      <c r="E414" s="51">
        <f t="shared" si="113"/>
        <v>4338675.93</v>
      </c>
      <c r="F414" s="52">
        <f t="shared" si="81"/>
        <v>207.61998275921982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2097715</v>
      </c>
      <c r="E417" s="51">
        <f t="shared" si="116"/>
        <v>3395237.13</v>
      </c>
      <c r="F417" s="52">
        <f t="shared" si="81"/>
        <v>161.85407121558458</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11306.42</v>
      </c>
      <c r="F638" s="52" t="str">
        <f t="shared" si="119"/>
        <v>-</v>
      </c>
    </row>
    <row r="639" spans="1:6" ht="12.75" customHeight="1" x14ac:dyDescent="0.2">
      <c r="A639" s="53" t="s">
        <v>609</v>
      </c>
      <c r="B639" s="85" t="s">
        <v>1276</v>
      </c>
      <c r="C639" s="50" t="s">
        <v>1277</v>
      </c>
      <c r="D639" s="51">
        <f t="shared" ref="D639:E639" si="180">D412+D420</f>
        <v>11358945.98</v>
      </c>
      <c r="E639" s="51">
        <f t="shared" si="180"/>
        <v>6377568.5899999999</v>
      </c>
      <c r="F639" s="52">
        <f t="shared" si="119"/>
        <v>56.145777972966457</v>
      </c>
    </row>
    <row r="640" spans="1:6" ht="12.75" customHeight="1" x14ac:dyDescent="0.2">
      <c r="A640" s="53" t="s">
        <v>609</v>
      </c>
      <c r="B640" s="85" t="s">
        <v>1278</v>
      </c>
      <c r="C640" s="50" t="s">
        <v>1279</v>
      </c>
      <c r="D640" s="51">
        <f t="shared" ref="D640:E640" si="181">D413+D528</f>
        <v>9269226.1600000001</v>
      </c>
      <c r="E640" s="51">
        <f t="shared" si="181"/>
        <v>2038892.6600000001</v>
      </c>
      <c r="F640" s="52">
        <f t="shared" si="119"/>
        <v>21.996363286490357</v>
      </c>
    </row>
    <row r="641" spans="1:6" ht="12.75" customHeight="1" x14ac:dyDescent="0.2">
      <c r="A641" s="53" t="s">
        <v>609</v>
      </c>
      <c r="B641" s="85" t="s">
        <v>1280</v>
      </c>
      <c r="C641" s="50" t="s">
        <v>1281</v>
      </c>
      <c r="D641" s="51">
        <f t="shared" ref="D641:E641" si="182">IF(D639&gt;=D640,D639-D640,0)</f>
        <v>2089719.8200000003</v>
      </c>
      <c r="E641" s="51">
        <f t="shared" si="182"/>
        <v>4338675.93</v>
      </c>
      <c r="F641" s="52">
        <f t="shared" si="119"/>
        <v>207.61998275921982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2097715</v>
      </c>
      <c r="E644" s="51">
        <f t="shared" si="185"/>
        <v>3406543.55</v>
      </c>
      <c r="F644" s="52">
        <f t="shared" si="119"/>
        <v>162.39305863761282</v>
      </c>
    </row>
    <row r="645" spans="1:6" ht="24" x14ac:dyDescent="0.2">
      <c r="A645" s="53" t="s">
        <v>609</v>
      </c>
      <c r="B645" s="85" t="s">
        <v>1288</v>
      </c>
      <c r="C645" s="50" t="s">
        <v>1289</v>
      </c>
      <c r="D645" s="51">
        <f t="shared" ref="D645:E645" si="186">IF(D641+D643-D642-D644&gt;=0,D641+D643-D642-D644,0)</f>
        <v>0</v>
      </c>
      <c r="E645" s="51">
        <f t="shared" si="186"/>
        <v>932132.37999999989</v>
      </c>
      <c r="F645" s="52" t="str">
        <f t="shared" si="119"/>
        <v>-</v>
      </c>
    </row>
    <row r="646" spans="1:6" ht="24" x14ac:dyDescent="0.2">
      <c r="A646" s="53" t="s">
        <v>609</v>
      </c>
      <c r="B646" s="85" t="s">
        <v>1290</v>
      </c>
      <c r="C646" s="50" t="s">
        <v>1291</v>
      </c>
      <c r="D646" s="51">
        <f t="shared" ref="D646:E646" si="187">IF(D642+D644-D641-D643&gt;=0,D642+D644-D641-D643,0)</f>
        <v>7995.179999999702</v>
      </c>
      <c r="E646" s="51">
        <f t="shared" si="187"/>
        <v>0</v>
      </c>
      <c r="F646" s="52">
        <f t="shared" si="119"/>
        <v>0</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142954.87</v>
      </c>
      <c r="E649" s="242">
        <v>136537.22</v>
      </c>
      <c r="F649" s="52">
        <f t="shared" ref="F649:F724" si="188">IF(D649&lt;&gt;0,IF(E649/D649&gt;=100,"&gt;&gt;100",E649/D649*100),"-")</f>
        <v>95.510716074240776</v>
      </c>
    </row>
    <row r="650" spans="1:6" ht="12.75" customHeight="1" x14ac:dyDescent="0.2">
      <c r="A650" s="53" t="s">
        <v>1297</v>
      </c>
      <c r="B650" s="85" t="s">
        <v>1298</v>
      </c>
      <c r="C650" s="50" t="s">
        <v>1297</v>
      </c>
      <c r="D650" s="242">
        <v>13038425.5</v>
      </c>
      <c r="E650" s="242">
        <v>6420925.71</v>
      </c>
      <c r="F650" s="52">
        <f t="shared" si="188"/>
        <v>49.246174010811352</v>
      </c>
    </row>
    <row r="651" spans="1:6" ht="12.75" customHeight="1" x14ac:dyDescent="0.2">
      <c r="A651" s="53" t="s">
        <v>1299</v>
      </c>
      <c r="B651" s="85" t="s">
        <v>1300</v>
      </c>
      <c r="C651" s="50" t="s">
        <v>1299</v>
      </c>
      <c r="D651" s="242">
        <v>11980573.609999999</v>
      </c>
      <c r="E651" s="242">
        <v>5200736.1900000004</v>
      </c>
      <c r="F651" s="52">
        <f t="shared" si="188"/>
        <v>43.409742799451827</v>
      </c>
    </row>
    <row r="652" spans="1:6" ht="24" x14ac:dyDescent="0.2">
      <c r="A652" s="53">
        <v>11</v>
      </c>
      <c r="B652" s="85" t="s">
        <v>1301</v>
      </c>
      <c r="C652" s="50" t="s">
        <v>1302</v>
      </c>
      <c r="D652" s="51">
        <f t="shared" ref="D652:E652" si="189">+D649+D650-D651</f>
        <v>1200806.7599999998</v>
      </c>
      <c r="E652" s="51">
        <f t="shared" si="189"/>
        <v>1356726.7399999993</v>
      </c>
      <c r="F652" s="52">
        <f t="shared" si="188"/>
        <v>112.98460211866225</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50</v>
      </c>
      <c r="E654" s="262">
        <v>52</v>
      </c>
      <c r="F654" s="52">
        <f t="shared" si="188"/>
        <v>104</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50</v>
      </c>
      <c r="E656" s="262">
        <v>52</v>
      </c>
      <c r="F656" s="52">
        <f t="shared" si="188"/>
        <v>104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15159.57</v>
      </c>
      <c r="E675" s="242">
        <v>20465.86</v>
      </c>
      <c r="F675" s="52">
        <f t="shared" si="188"/>
        <v>135.00290575524241</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8714297.3900000006</v>
      </c>
      <c r="E698" s="242">
        <v>3835389.72</v>
      </c>
      <c r="F698" s="52">
        <f t="shared" si="188"/>
        <v>44.012609948350637</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5231.41</v>
      </c>
      <c r="E716" s="242"/>
      <c r="F716" s="52">
        <f t="shared" si="188"/>
        <v>0</v>
      </c>
    </row>
    <row r="717" spans="1:6" ht="12.75" customHeight="1" x14ac:dyDescent="0.2">
      <c r="A717" s="53">
        <v>31215</v>
      </c>
      <c r="B717" s="85" t="s">
        <v>1414</v>
      </c>
      <c r="C717" s="50" t="s">
        <v>1415</v>
      </c>
      <c r="D717" s="242">
        <v>0</v>
      </c>
      <c r="E717" s="242">
        <v>2800</v>
      </c>
      <c r="F717" s="52" t="str">
        <f t="shared" si="188"/>
        <v>-</v>
      </c>
    </row>
    <row r="718" spans="1:6" ht="12.75" customHeight="1" x14ac:dyDescent="0.2">
      <c r="A718" s="53">
        <v>32121</v>
      </c>
      <c r="B718" s="85" t="s">
        <v>1416</v>
      </c>
      <c r="C718" s="50" t="s">
        <v>1417</v>
      </c>
      <c r="D718" s="242">
        <v>14540.53</v>
      </c>
      <c r="E718" s="242">
        <v>14561.28</v>
      </c>
      <c r="F718" s="52">
        <f t="shared" si="188"/>
        <v>100.1427045644141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55</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v>7062</v>
      </c>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465.31</v>
      </c>
      <c r="E725" s="242">
        <v>517.19000000000005</v>
      </c>
      <c r="F725" s="52">
        <f t="shared" ref="F725:F979" si="190">IF(D725&lt;&gt;0,IF(E725/D725&gt;=100,"&gt;&gt;100",E725/D725*100),"-")</f>
        <v>111.14955620983862</v>
      </c>
    </row>
    <row r="726" spans="1:6" ht="12.75" customHeight="1" x14ac:dyDescent="0.2">
      <c r="A726" s="53" t="s">
        <v>1432</v>
      </c>
      <c r="B726" s="85" t="s">
        <v>1433</v>
      </c>
      <c r="C726" s="50" t="s">
        <v>1432</v>
      </c>
      <c r="D726" s="242">
        <v>1072.1600000000001</v>
      </c>
      <c r="E726" s="242">
        <v>313.44</v>
      </c>
      <c r="F726" s="52">
        <f t="shared" si="190"/>
        <v>29.234442620504396</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82" workbookViewId="0">
      <selection activeCell="D36" sqref="D3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3546325.38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2225515.9800000004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1441152.4200000002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890515.63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170917.71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514.29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379204.79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784363.56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5345163.7200000007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4033131.7800000003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875364.42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190509.06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549.04999999999995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2966709.25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1312031.94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426677.63999999966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426677.64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263837.96999999997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162839.67000000001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24963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Poljančić</cp:lastModifiedBy>
  <cp:lastPrinted>2024-07-09T11:39:26Z</cp:lastPrinted>
  <dcterms:created xsi:type="dcterms:W3CDTF">2022-04-01T05:14:30Z</dcterms:created>
  <dcterms:modified xsi:type="dcterms:W3CDTF">2024-07-09T11:40:45Z</dcterms:modified>
</cp:coreProperties>
</file>