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D:\Users\Irena\Desktop\ZAVRŠNI RAČUN\2023\"/>
    </mc:Choice>
  </mc:AlternateContent>
  <xr:revisionPtr revIDLastSave="0" documentId="13_ncr:1_{66D8C43A-AA68-47A7-8500-55F2EF25A3D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F306" i="9"/>
  <c r="E306" i="9"/>
  <c r="B306" i="9" s="1"/>
  <c r="H305" i="9"/>
  <c r="G305" i="9"/>
  <c r="E305" i="9" s="1"/>
  <c r="B305" i="9" s="1"/>
  <c r="F305" i="9"/>
  <c r="H304" i="9"/>
  <c r="G304" i="9"/>
  <c r="F304" i="9"/>
  <c r="H303" i="9"/>
  <c r="G303" i="9"/>
  <c r="F303" i="9"/>
  <c r="E303" i="9"/>
  <c r="B303" i="9" s="1"/>
  <c r="H302" i="9"/>
  <c r="G302" i="9"/>
  <c r="E302" i="9" s="1"/>
  <c r="F302" i="9"/>
  <c r="H301" i="9"/>
  <c r="G301" i="9"/>
  <c r="E301" i="9" s="1"/>
  <c r="B301" i="9" s="1"/>
  <c r="F301" i="9"/>
  <c r="H300" i="9"/>
  <c r="G300" i="9"/>
  <c r="F300" i="9"/>
  <c r="H299" i="9"/>
  <c r="G299" i="9"/>
  <c r="F299" i="9"/>
  <c r="H298" i="9"/>
  <c r="G298" i="9"/>
  <c r="F298" i="9"/>
  <c r="E298" i="9"/>
  <c r="H297" i="9"/>
  <c r="G297" i="9"/>
  <c r="E297" i="9" s="1"/>
  <c r="F297" i="9"/>
  <c r="H296" i="9"/>
  <c r="G296" i="9"/>
  <c r="F296" i="9"/>
  <c r="H295" i="9"/>
  <c r="G295" i="9"/>
  <c r="E295" i="9" s="1"/>
  <c r="B295" i="9" s="1"/>
  <c r="F295" i="9"/>
  <c r="H294" i="9"/>
  <c r="G294" i="9"/>
  <c r="F294" i="9"/>
  <c r="E294" i="9"/>
  <c r="H293" i="9"/>
  <c r="G293" i="9"/>
  <c r="F293" i="9"/>
  <c r="H292" i="9"/>
  <c r="G292" i="9"/>
  <c r="F292" i="9"/>
  <c r="H291" i="9"/>
  <c r="G291" i="9"/>
  <c r="F291" i="9"/>
  <c r="E291" i="9"/>
  <c r="B291" i="9" s="1"/>
  <c r="F290" i="9"/>
  <c r="F289" i="9"/>
  <c r="H288" i="9"/>
  <c r="G288" i="9"/>
  <c r="E288" i="9" s="1"/>
  <c r="B288" i="9" s="1"/>
  <c r="F288" i="9"/>
  <c r="H287" i="9"/>
  <c r="G287" i="9"/>
  <c r="F287" i="9"/>
  <c r="H286" i="9"/>
  <c r="G286" i="9"/>
  <c r="E286" i="9" s="1"/>
  <c r="F286" i="9"/>
  <c r="H285" i="9"/>
  <c r="G285" i="9"/>
  <c r="F285" i="9"/>
  <c r="F284" i="9"/>
  <c r="H283" i="9"/>
  <c r="G283" i="9"/>
  <c r="F283" i="9"/>
  <c r="H282" i="9"/>
  <c r="G282" i="9"/>
  <c r="F282" i="9"/>
  <c r="H281" i="9"/>
  <c r="E281" i="9" s="1"/>
  <c r="B281" i="9" s="1"/>
  <c r="G281" i="9"/>
  <c r="F281" i="9"/>
  <c r="F280" i="9"/>
  <c r="F279" i="9"/>
  <c r="F277" i="9" s="1"/>
  <c r="F278" i="9"/>
  <c r="F276" i="9"/>
  <c r="L275" i="9"/>
  <c r="H275" i="9"/>
  <c r="F275" i="9"/>
  <c r="F274" i="9"/>
  <c r="I273" i="9"/>
  <c r="H273" i="9"/>
  <c r="F273" i="9"/>
  <c r="E272" i="9"/>
  <c r="M271" i="9"/>
  <c r="L271" i="9"/>
  <c r="F271" i="9" s="1"/>
  <c r="E271" i="9"/>
  <c r="M270" i="9"/>
  <c r="L270" i="9"/>
  <c r="F270" i="9" s="1"/>
  <c r="B270" i="9" s="1"/>
  <c r="E270" i="9"/>
  <c r="M269" i="9"/>
  <c r="L269" i="9"/>
  <c r="F269" i="9" s="1"/>
  <c r="E269" i="9"/>
  <c r="B269" i="9" s="1"/>
  <c r="M268" i="9"/>
  <c r="L268" i="9"/>
  <c r="F268" i="9"/>
  <c r="E268" i="9"/>
  <c r="M267" i="9"/>
  <c r="L267" i="9"/>
  <c r="F267" i="9" s="1"/>
  <c r="E267" i="9"/>
  <c r="M266" i="9"/>
  <c r="L266" i="9"/>
  <c r="F266" i="9" s="1"/>
  <c r="B266" i="9" s="1"/>
  <c r="E266" i="9"/>
  <c r="M265" i="9"/>
  <c r="L265" i="9"/>
  <c r="F265" i="9" s="1"/>
  <c r="E265" i="9"/>
  <c r="B265" i="9" s="1"/>
  <c r="M264" i="9"/>
  <c r="L264" i="9"/>
  <c r="F264" i="9"/>
  <c r="E264" i="9"/>
  <c r="M263" i="9"/>
  <c r="L263" i="9"/>
  <c r="F263" i="9" s="1"/>
  <c r="E263" i="9"/>
  <c r="M262" i="9"/>
  <c r="L262" i="9"/>
  <c r="E262" i="9"/>
  <c r="M261" i="9"/>
  <c r="L261" i="9"/>
  <c r="F261" i="9" s="1"/>
  <c r="E261" i="9"/>
  <c r="M260" i="9"/>
  <c r="L260" i="9"/>
  <c r="F260" i="9"/>
  <c r="E260" i="9"/>
  <c r="M259" i="9"/>
  <c r="L259" i="9"/>
  <c r="F259" i="9" s="1"/>
  <c r="B259" i="9" s="1"/>
  <c r="E259" i="9"/>
  <c r="M258" i="9"/>
  <c r="L258" i="9"/>
  <c r="E258" i="9"/>
  <c r="M257" i="9"/>
  <c r="F257" i="9" s="1"/>
  <c r="L257" i="9"/>
  <c r="E257" i="9"/>
  <c r="M256" i="9"/>
  <c r="L256" i="9"/>
  <c r="F256" i="9"/>
  <c r="E256" i="9"/>
  <c r="B256" i="9" s="1"/>
  <c r="M255" i="9"/>
  <c r="L255" i="9"/>
  <c r="F255" i="9" s="1"/>
  <c r="E255" i="9"/>
  <c r="M254" i="9"/>
  <c r="L254" i="9"/>
  <c r="F254" i="9" s="1"/>
  <c r="B254" i="9" s="1"/>
  <c r="E254" i="9"/>
  <c r="M253" i="9"/>
  <c r="L253" i="9"/>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E247" i="9"/>
  <c r="M246" i="9"/>
  <c r="L246" i="9"/>
  <c r="E246" i="9"/>
  <c r="M245" i="9"/>
  <c r="L245" i="9"/>
  <c r="F245" i="9" s="1"/>
  <c r="B245" i="9" s="1"/>
  <c r="E245" i="9"/>
  <c r="M244" i="9"/>
  <c r="L244" i="9"/>
  <c r="F244" i="9"/>
  <c r="E244" i="9"/>
  <c r="B244" i="9" s="1"/>
  <c r="M243" i="9"/>
  <c r="L243" i="9"/>
  <c r="F243" i="9" s="1"/>
  <c r="E243" i="9"/>
  <c r="M242" i="9"/>
  <c r="L242" i="9"/>
  <c r="E242" i="9"/>
  <c r="M241" i="9"/>
  <c r="L241" i="9"/>
  <c r="E241" i="9"/>
  <c r="M240" i="9"/>
  <c r="L240" i="9"/>
  <c r="F240" i="9"/>
  <c r="E240" i="9"/>
  <c r="B240" i="9" s="1"/>
  <c r="M239" i="9"/>
  <c r="L239" i="9"/>
  <c r="F239" i="9" s="1"/>
  <c r="E239" i="9"/>
  <c r="M238" i="9"/>
  <c r="L238" i="9"/>
  <c r="F238" i="9" s="1"/>
  <c r="B238" i="9" s="1"/>
  <c r="E238" i="9"/>
  <c r="M237" i="9"/>
  <c r="L237" i="9"/>
  <c r="E237" i="9"/>
  <c r="M236" i="9"/>
  <c r="L236" i="9"/>
  <c r="F236" i="9"/>
  <c r="E236" i="9"/>
  <c r="B236" i="9" s="1"/>
  <c r="M235" i="9"/>
  <c r="L235" i="9"/>
  <c r="F235" i="9" s="1"/>
  <c r="E235" i="9"/>
  <c r="M234" i="9"/>
  <c r="L234" i="9"/>
  <c r="F234" i="9" s="1"/>
  <c r="B234" i="9" s="1"/>
  <c r="E234" i="9"/>
  <c r="M233" i="9"/>
  <c r="L233" i="9"/>
  <c r="F233" i="9" s="1"/>
  <c r="B233" i="9" s="1"/>
  <c r="E233" i="9"/>
  <c r="M232" i="9"/>
  <c r="L232" i="9"/>
  <c r="F232" i="9"/>
  <c r="E232" i="9"/>
  <c r="B232" i="9" s="1"/>
  <c r="M231" i="9"/>
  <c r="L231" i="9"/>
  <c r="F231" i="9" s="1"/>
  <c r="E231" i="9"/>
  <c r="M230" i="9"/>
  <c r="L230" i="9"/>
  <c r="E230" i="9"/>
  <c r="M229" i="9"/>
  <c r="L229" i="9"/>
  <c r="F229" i="9" s="1"/>
  <c r="B229" i="9" s="1"/>
  <c r="E229" i="9"/>
  <c r="M228" i="9"/>
  <c r="L228" i="9"/>
  <c r="F228" i="9"/>
  <c r="E228" i="9"/>
  <c r="B228" i="9" s="1"/>
  <c r="M227" i="9"/>
  <c r="L227" i="9"/>
  <c r="F227" i="9" s="1"/>
  <c r="E227" i="9"/>
  <c r="M226" i="9"/>
  <c r="L226" i="9"/>
  <c r="E226" i="9"/>
  <c r="M225" i="9"/>
  <c r="L225" i="9"/>
  <c r="E225" i="9"/>
  <c r="M224" i="9"/>
  <c r="L224" i="9"/>
  <c r="F224" i="9"/>
  <c r="E224" i="9"/>
  <c r="B224" i="9" s="1"/>
  <c r="M223" i="9"/>
  <c r="L223" i="9"/>
  <c r="E223" i="9"/>
  <c r="M222" i="9"/>
  <c r="L222" i="9"/>
  <c r="F222" i="9" s="1"/>
  <c r="B222" i="9" s="1"/>
  <c r="E222" i="9"/>
  <c r="M221" i="9"/>
  <c r="L221" i="9"/>
  <c r="E221" i="9"/>
  <c r="M220" i="9"/>
  <c r="F220" i="9" s="1"/>
  <c r="L220" i="9"/>
  <c r="E220" i="9"/>
  <c r="M219" i="9"/>
  <c r="L219" i="9"/>
  <c r="E219" i="9"/>
  <c r="M218" i="9"/>
  <c r="L218" i="9"/>
  <c r="E218" i="9"/>
  <c r="M217" i="9"/>
  <c r="L217" i="9"/>
  <c r="E217" i="9"/>
  <c r="M216" i="9"/>
  <c r="L216" i="9"/>
  <c r="F216" i="9"/>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G158" i="9"/>
  <c r="F158" i="9"/>
  <c r="B158" i="9"/>
  <c r="H157" i="9"/>
  <c r="G157" i="9"/>
  <c r="F157" i="9"/>
  <c r="E157" i="9"/>
  <c r="B157" i="9" s="1"/>
  <c r="H156" i="9"/>
  <c r="G156" i="9"/>
  <c r="F156" i="9"/>
  <c r="E156" i="9"/>
  <c r="H155" i="9"/>
  <c r="G155" i="9"/>
  <c r="E155" i="9" s="1"/>
  <c r="F155" i="9"/>
  <c r="H154" i="9"/>
  <c r="G154" i="9"/>
  <c r="E154" i="9" s="1"/>
  <c r="F154" i="9"/>
  <c r="B154" i="9"/>
  <c r="H153" i="9"/>
  <c r="G153" i="9"/>
  <c r="F153" i="9"/>
  <c r="E153" i="9"/>
  <c r="B153" i="9" s="1"/>
  <c r="H152" i="9"/>
  <c r="G152" i="9"/>
  <c r="F152" i="9"/>
  <c r="E152" i="9"/>
  <c r="H151" i="9"/>
  <c r="G151" i="9"/>
  <c r="E151" i="9" s="1"/>
  <c r="F151" i="9"/>
  <c r="H150" i="9"/>
  <c r="G150" i="9"/>
  <c r="E150" i="9" s="1"/>
  <c r="F150" i="9"/>
  <c r="B150" i="9"/>
  <c r="H149" i="9"/>
  <c r="G149" i="9"/>
  <c r="F149" i="9"/>
  <c r="E149" i="9"/>
  <c r="B149" i="9" s="1"/>
  <c r="H148" i="9"/>
  <c r="G148" i="9"/>
  <c r="F148" i="9"/>
  <c r="E148" i="9"/>
  <c r="H147" i="9"/>
  <c r="G147" i="9"/>
  <c r="E147" i="9" s="1"/>
  <c r="B147" i="9" s="1"/>
  <c r="F147" i="9"/>
  <c r="H146" i="9"/>
  <c r="G146" i="9"/>
  <c r="E146" i="9" s="1"/>
  <c r="F146" i="9"/>
  <c r="B146" i="9"/>
  <c r="H145" i="9"/>
  <c r="G145" i="9"/>
  <c r="F145" i="9"/>
  <c r="E145" i="9"/>
  <c r="B145" i="9" s="1"/>
  <c r="H144" i="9"/>
  <c r="G144" i="9"/>
  <c r="F144" i="9"/>
  <c r="E144" i="9"/>
  <c r="F143" i="9"/>
  <c r="H142" i="9"/>
  <c r="G142" i="9"/>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B81" i="9" s="1"/>
  <c r="G81" i="9"/>
  <c r="F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B73" i="9" s="1"/>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B60" i="9"/>
  <c r="H59" i="9"/>
  <c r="G59" i="9"/>
  <c r="F59" i="9"/>
  <c r="E59" i="9"/>
  <c r="B59" i="9" s="1"/>
  <c r="H58" i="9"/>
  <c r="E58" i="9" s="1"/>
  <c r="G58" i="9"/>
  <c r="F58" i="9"/>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E52" i="9" s="1"/>
  <c r="F52" i="9"/>
  <c r="B52" i="9"/>
  <c r="H51" i="9"/>
  <c r="G51" i="9"/>
  <c r="F51" i="9"/>
  <c r="E51" i="9"/>
  <c r="B51" i="9" s="1"/>
  <c r="H50" i="9"/>
  <c r="E50" i="9" s="1"/>
  <c r="G50" i="9"/>
  <c r="F50" i="9"/>
  <c r="H49" i="9"/>
  <c r="G49" i="9"/>
  <c r="E49" i="9" s="1"/>
  <c r="B49" i="9" s="1"/>
  <c r="F49" i="9"/>
  <c r="H48" i="9"/>
  <c r="G48" i="9"/>
  <c r="E48" i="9" s="1"/>
  <c r="B48" i="9" s="1"/>
  <c r="F48" i="9"/>
  <c r="H47" i="9"/>
  <c r="G47" i="9"/>
  <c r="E47" i="9" s="1"/>
  <c r="B47" i="9" s="1"/>
  <c r="F47" i="9"/>
  <c r="H46" i="9"/>
  <c r="G46" i="9"/>
  <c r="F46" i="9"/>
  <c r="E46" i="9"/>
  <c r="B46" i="9" s="1"/>
  <c r="H45" i="9"/>
  <c r="E45" i="9" s="1"/>
  <c r="G45" i="9"/>
  <c r="F45" i="9"/>
  <c r="H44" i="9"/>
  <c r="G44" i="9"/>
  <c r="E44" i="9" s="1"/>
  <c r="F44" i="9"/>
  <c r="H43" i="9"/>
  <c r="E43" i="9" s="1"/>
  <c r="B43" i="9" s="1"/>
  <c r="G43" i="9"/>
  <c r="F43" i="9"/>
  <c r="H42" i="9"/>
  <c r="E42" i="9" s="1"/>
  <c r="B42" i="9" s="1"/>
  <c r="G42" i="9"/>
  <c r="F42" i="9"/>
  <c r="H41" i="9"/>
  <c r="G41" i="9"/>
  <c r="F41" i="9"/>
  <c r="H40" i="9"/>
  <c r="G40" i="9"/>
  <c r="F40" i="9"/>
  <c r="H39" i="9"/>
  <c r="G39" i="9"/>
  <c r="E39" i="9" s="1"/>
  <c r="F39" i="9"/>
  <c r="B39" i="9"/>
  <c r="H38" i="9"/>
  <c r="E38" i="9" s="1"/>
  <c r="B38" i="9" s="1"/>
  <c r="G38" i="9"/>
  <c r="F38" i="9"/>
  <c r="H37" i="9"/>
  <c r="G37" i="9"/>
  <c r="F37" i="9"/>
  <c r="E37" i="9"/>
  <c r="H36" i="9"/>
  <c r="G36" i="9"/>
  <c r="E36" i="9" s="1"/>
  <c r="F36" i="9"/>
  <c r="H35" i="9"/>
  <c r="E35" i="9" s="1"/>
  <c r="B35" i="9" s="1"/>
  <c r="G35" i="9"/>
  <c r="F35" i="9"/>
  <c r="H34" i="9"/>
  <c r="E34" i="9" s="1"/>
  <c r="G34" i="9"/>
  <c r="F34" i="9"/>
  <c r="H33" i="9"/>
  <c r="G33" i="9"/>
  <c r="F33" i="9"/>
  <c r="H32" i="9"/>
  <c r="G32" i="9"/>
  <c r="F32" i="9"/>
  <c r="H31" i="9"/>
  <c r="G31" i="9"/>
  <c r="E31" i="9" s="1"/>
  <c r="B31" i="9" s="1"/>
  <c r="F31" i="9"/>
  <c r="H30" i="9"/>
  <c r="E30" i="9" s="1"/>
  <c r="B30" i="9" s="1"/>
  <c r="G30" i="9"/>
  <c r="F30" i="9"/>
  <c r="H29" i="9"/>
  <c r="G29" i="9"/>
  <c r="F29" i="9"/>
  <c r="E29" i="9"/>
  <c r="H28" i="9"/>
  <c r="G28" i="9"/>
  <c r="E28" i="9" s="1"/>
  <c r="F28" i="9"/>
  <c r="B28" i="9" s="1"/>
  <c r="H27" i="9"/>
  <c r="G27" i="9"/>
  <c r="F27" i="9"/>
  <c r="H26" i="9"/>
  <c r="E26" i="9" s="1"/>
  <c r="B26" i="9" s="1"/>
  <c r="G26" i="9"/>
  <c r="F26" i="9"/>
  <c r="H25" i="9"/>
  <c r="G25" i="9"/>
  <c r="E25" i="9" s="1"/>
  <c r="B25" i="9" s="1"/>
  <c r="F25" i="9"/>
  <c r="H24" i="9"/>
  <c r="G24" i="9"/>
  <c r="F24" i="9"/>
  <c r="H23" i="9"/>
  <c r="G23" i="9"/>
  <c r="F23" i="9"/>
  <c r="H22" i="9"/>
  <c r="G22" i="9"/>
  <c r="F22" i="9"/>
  <c r="E22" i="9"/>
  <c r="B22" i="9" s="1"/>
  <c r="F21" i="9"/>
  <c r="F4" i="9"/>
  <c r="O3" i="9"/>
  <c r="G275" i="9" s="1"/>
  <c r="I3" i="9"/>
  <c r="H3" i="9"/>
  <c r="G3" i="9"/>
  <c r="D101" i="8"/>
  <c r="I36" i="3" s="1"/>
  <c r="D95" i="8"/>
  <c r="D90" i="8"/>
  <c r="D85" i="8"/>
  <c r="D80" i="8"/>
  <c r="D75" i="8"/>
  <c r="C1550" i="1" s="1"/>
  <c r="G1550" i="1" s="1"/>
  <c r="D70" i="8"/>
  <c r="D65" i="8"/>
  <c r="D60" i="8"/>
  <c r="D55" i="8"/>
  <c r="D50" i="8"/>
  <c r="D44" i="8"/>
  <c r="D36" i="8"/>
  <c r="D26" i="8"/>
  <c r="D24" i="8" s="1"/>
  <c r="C1499" i="1" s="1"/>
  <c r="H1499" i="1" s="1"/>
  <c r="D18" i="8"/>
  <c r="D8" i="8"/>
  <c r="D6" i="8" s="1"/>
  <c r="C1481" i="1" s="1"/>
  <c r="E44" i="7"/>
  <c r="D44" i="7"/>
  <c r="E39" i="7"/>
  <c r="D39" i="7"/>
  <c r="D38" i="7" s="1"/>
  <c r="E38" i="7"/>
  <c r="E30" i="7"/>
  <c r="D30" i="7"/>
  <c r="E23" i="7"/>
  <c r="D1454" i="1" s="1"/>
  <c r="D23" i="7"/>
  <c r="D22" i="7"/>
  <c r="E14" i="7"/>
  <c r="D14" i="7"/>
  <c r="E7" i="7"/>
  <c r="E6" i="7" s="1"/>
  <c r="D7" i="7"/>
  <c r="D6" i="7" s="1"/>
  <c r="F140" i="6"/>
  <c r="F139" i="6"/>
  <c r="F138" i="6"/>
  <c r="F137" i="6"/>
  <c r="F136" i="6"/>
  <c r="F135" i="6"/>
  <c r="F134" i="6"/>
  <c r="F133" i="6"/>
  <c r="F132" i="6"/>
  <c r="F131" i="6"/>
  <c r="E130" i="6"/>
  <c r="E129" i="6" s="1"/>
  <c r="D130" i="6"/>
  <c r="F130" i="6" s="1"/>
  <c r="D129" i="6"/>
  <c r="F128" i="6"/>
  <c r="F127" i="6"/>
  <c r="F126" i="6"/>
  <c r="F125" i="6"/>
  <c r="F124" i="6"/>
  <c r="F123" i="6"/>
  <c r="E122" i="6"/>
  <c r="E114" i="6" s="1"/>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1227" i="1" s="1"/>
  <c r="D250" i="5"/>
  <c r="D245" i="5" s="1"/>
  <c r="F249" i="5"/>
  <c r="F248" i="5"/>
  <c r="F247" i="5"/>
  <c r="E246" i="5"/>
  <c r="D246" i="5"/>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D180" i="5"/>
  <c r="D177" i="5" s="1"/>
  <c r="G307" i="9"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E290" i="9" s="1"/>
  <c r="B290" i="9" s="1"/>
  <c r="D149" i="5"/>
  <c r="G290" i="9" s="1"/>
  <c r="F148" i="5"/>
  <c r="F147" i="5"/>
  <c r="E146" i="5"/>
  <c r="D146" i="5"/>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E625" i="4"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27" i="4"/>
  <c r="F526" i="4"/>
  <c r="F525" i="4"/>
  <c r="E525" i="4"/>
  <c r="D525" i="4"/>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E417" i="4"/>
  <c r="D417" i="4"/>
  <c r="E416" i="4"/>
  <c r="D411" i="1" s="1"/>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E351" i="4" s="1"/>
  <c r="D356" i="4"/>
  <c r="F355" i="4"/>
  <c r="F354" i="4"/>
  <c r="F353"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E152" i="4"/>
  <c r="D152" i="4"/>
  <c r="F150" i="4"/>
  <c r="F149" i="4"/>
  <c r="F148" i="4"/>
  <c r="F147" i="4"/>
  <c r="F146" i="4"/>
  <c r="F145" i="4"/>
  <c r="F144" i="4"/>
  <c r="F143" i="4"/>
  <c r="F142" i="4"/>
  <c r="F141" i="4"/>
  <c r="F140" i="4"/>
  <c r="E140" i="4"/>
  <c r="E139" i="4" s="1"/>
  <c r="D140" i="4"/>
  <c r="D139" i="4"/>
  <c r="F139" i="4" s="1"/>
  <c r="F138" i="4"/>
  <c r="F137" i="4"/>
  <c r="F136" i="4"/>
  <c r="F135" i="4"/>
  <c r="E134" i="4"/>
  <c r="D134" i="4"/>
  <c r="E133"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E50" i="4" s="1"/>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H1578" i="1"/>
  <c r="C1578" i="1"/>
  <c r="G1578" i="1" s="1"/>
  <c r="G1577" i="1"/>
  <c r="C1577" i="1"/>
  <c r="H1577" i="1" s="1"/>
  <c r="C1576" i="1"/>
  <c r="G1576" i="1" s="1"/>
  <c r="H1575" i="1"/>
  <c r="G1575" i="1"/>
  <c r="C1575" i="1"/>
  <c r="C1574" i="1"/>
  <c r="G1574" i="1" s="1"/>
  <c r="G1573" i="1"/>
  <c r="C1573" i="1"/>
  <c r="H1573" i="1" s="1"/>
  <c r="C1572" i="1"/>
  <c r="G1572" i="1" s="1"/>
  <c r="H1571" i="1"/>
  <c r="G1571" i="1"/>
  <c r="C1571" i="1"/>
  <c r="C1570" i="1"/>
  <c r="G1569" i="1"/>
  <c r="C1569" i="1"/>
  <c r="H1569" i="1" s="1"/>
  <c r="C1568" i="1"/>
  <c r="H1567" i="1"/>
  <c r="G1567" i="1"/>
  <c r="C1567" i="1"/>
  <c r="C1566" i="1"/>
  <c r="G1566" i="1" s="1"/>
  <c r="C1565" i="1"/>
  <c r="H1565" i="1" s="1"/>
  <c r="H1564" i="1"/>
  <c r="C1564" i="1"/>
  <c r="G1564" i="1" s="1"/>
  <c r="H1563" i="1"/>
  <c r="G1563" i="1"/>
  <c r="C1563" i="1"/>
  <c r="H1562" i="1"/>
  <c r="C1562" i="1"/>
  <c r="G1562" i="1" s="1"/>
  <c r="G1561" i="1"/>
  <c r="C1561" i="1"/>
  <c r="H1561" i="1" s="1"/>
  <c r="H1560" i="1"/>
  <c r="C1560" i="1"/>
  <c r="G1560" i="1" s="1"/>
  <c r="H1559" i="1"/>
  <c r="G1559" i="1"/>
  <c r="C1559" i="1"/>
  <c r="C1558" i="1"/>
  <c r="G1558" i="1" s="1"/>
  <c r="G1557" i="1"/>
  <c r="C1557" i="1"/>
  <c r="H1557" i="1" s="1"/>
  <c r="C1556" i="1"/>
  <c r="G1556" i="1" s="1"/>
  <c r="H1555" i="1"/>
  <c r="G1555" i="1"/>
  <c r="C1555" i="1"/>
  <c r="C1554" i="1"/>
  <c r="G1553" i="1"/>
  <c r="C1553" i="1"/>
  <c r="H1553" i="1" s="1"/>
  <c r="C1552" i="1"/>
  <c r="H1551" i="1"/>
  <c r="G1551" i="1"/>
  <c r="C1551" i="1"/>
  <c r="H1550" i="1"/>
  <c r="G1549" i="1"/>
  <c r="C1549" i="1"/>
  <c r="H1549" i="1" s="1"/>
  <c r="H1548" i="1"/>
  <c r="C1548" i="1"/>
  <c r="G1548" i="1" s="1"/>
  <c r="H1547" i="1"/>
  <c r="G1547" i="1"/>
  <c r="C1547" i="1"/>
  <c r="H1546" i="1"/>
  <c r="C1546" i="1"/>
  <c r="G1546" i="1" s="1"/>
  <c r="G1545" i="1"/>
  <c r="C1545" i="1"/>
  <c r="H1545" i="1" s="1"/>
  <c r="H1544" i="1"/>
  <c r="C1544" i="1"/>
  <c r="G1544" i="1" s="1"/>
  <c r="H1543" i="1"/>
  <c r="G1543" i="1"/>
  <c r="C1543" i="1"/>
  <c r="C1542" i="1"/>
  <c r="G1542" i="1" s="1"/>
  <c r="G1541" i="1"/>
  <c r="C1541" i="1"/>
  <c r="H1541" i="1" s="1"/>
  <c r="C1540" i="1"/>
  <c r="G1540" i="1" s="1"/>
  <c r="H1539" i="1"/>
  <c r="G1539" i="1"/>
  <c r="C1539" i="1"/>
  <c r="C1538" i="1"/>
  <c r="G1537" i="1"/>
  <c r="C1537" i="1"/>
  <c r="H1537" i="1" s="1"/>
  <c r="C1536" i="1"/>
  <c r="H1535" i="1"/>
  <c r="G1535" i="1"/>
  <c r="C1535" i="1"/>
  <c r="H1534" i="1"/>
  <c r="C1534" i="1"/>
  <c r="G1534" i="1" s="1"/>
  <c r="G1533" i="1"/>
  <c r="C1533" i="1"/>
  <c r="H1533" i="1" s="1"/>
  <c r="H1532" i="1"/>
  <c r="C1532" i="1"/>
  <c r="G1532" i="1" s="1"/>
  <c r="H1531" i="1"/>
  <c r="G1531" i="1"/>
  <c r="C1531" i="1"/>
  <c r="G1529" i="1"/>
  <c r="C1529" i="1"/>
  <c r="H1529" i="1" s="1"/>
  <c r="H1528" i="1"/>
  <c r="C1528" i="1"/>
  <c r="G1528" i="1" s="1"/>
  <c r="H1527" i="1"/>
  <c r="G1527" i="1"/>
  <c r="C1527" i="1"/>
  <c r="C1526" i="1"/>
  <c r="G1526" i="1" s="1"/>
  <c r="G1525" i="1"/>
  <c r="C1525" i="1"/>
  <c r="H1525" i="1" s="1"/>
  <c r="H1523" i="1"/>
  <c r="G1523" i="1"/>
  <c r="C1523" i="1"/>
  <c r="C1522" i="1"/>
  <c r="G1521" i="1"/>
  <c r="C1521" i="1"/>
  <c r="H1521" i="1" s="1"/>
  <c r="C1520" i="1"/>
  <c r="H1519" i="1"/>
  <c r="C1519" i="1"/>
  <c r="G1519" i="1" s="1"/>
  <c r="C1516" i="1"/>
  <c r="H1515" i="1"/>
  <c r="G1515" i="1"/>
  <c r="C1515" i="1"/>
  <c r="H1514" i="1"/>
  <c r="C1514" i="1"/>
  <c r="G1514" i="1" s="1"/>
  <c r="G1513" i="1"/>
  <c r="C1513" i="1"/>
  <c r="H1513" i="1" s="1"/>
  <c r="H1512" i="1"/>
  <c r="C1512" i="1"/>
  <c r="G1512" i="1" s="1"/>
  <c r="H1511" i="1"/>
  <c r="G1511" i="1"/>
  <c r="C1511" i="1"/>
  <c r="C1510" i="1"/>
  <c r="G1510" i="1" s="1"/>
  <c r="C1509" i="1"/>
  <c r="H1509" i="1" s="1"/>
  <c r="H1508" i="1"/>
  <c r="C1508" i="1"/>
  <c r="G1508" i="1" s="1"/>
  <c r="H1507" i="1"/>
  <c r="G1507" i="1"/>
  <c r="C1507" i="1"/>
  <c r="C1506" i="1"/>
  <c r="G1506" i="1" s="1"/>
  <c r="G1505" i="1"/>
  <c r="C1505" i="1"/>
  <c r="H1505" i="1" s="1"/>
  <c r="C1504" i="1"/>
  <c r="G1504" i="1" s="1"/>
  <c r="H1503" i="1"/>
  <c r="G1503" i="1"/>
  <c r="C1503" i="1"/>
  <c r="C1502" i="1"/>
  <c r="C1501" i="1"/>
  <c r="H1501" i="1" s="1"/>
  <c r="C1500" i="1"/>
  <c r="H1498" i="1"/>
  <c r="C1498" i="1"/>
  <c r="G1498" i="1" s="1"/>
  <c r="G1497" i="1"/>
  <c r="C1497" i="1"/>
  <c r="H1497" i="1" s="1"/>
  <c r="H1496" i="1"/>
  <c r="C1496" i="1"/>
  <c r="G1496" i="1" s="1"/>
  <c r="H1495" i="1"/>
  <c r="G1495" i="1"/>
  <c r="C1495" i="1"/>
  <c r="H1494" i="1"/>
  <c r="C1494" i="1"/>
  <c r="G1494" i="1" s="1"/>
  <c r="G1493" i="1"/>
  <c r="C1493" i="1"/>
  <c r="H1493" i="1" s="1"/>
  <c r="C1492" i="1"/>
  <c r="G1492" i="1" s="1"/>
  <c r="C1491" i="1"/>
  <c r="H1491" i="1" s="1"/>
  <c r="C1490" i="1"/>
  <c r="G1490" i="1" s="1"/>
  <c r="G1489" i="1"/>
  <c r="C1489" i="1"/>
  <c r="H1489" i="1" s="1"/>
  <c r="C1488" i="1"/>
  <c r="G1488" i="1" s="1"/>
  <c r="H1487" i="1"/>
  <c r="G1487" i="1"/>
  <c r="C1487" i="1"/>
  <c r="C1486" i="1"/>
  <c r="C1485" i="1"/>
  <c r="H1485" i="1" s="1"/>
  <c r="C1484" i="1"/>
  <c r="H1482" i="1"/>
  <c r="C1482" i="1"/>
  <c r="G1482" i="1" s="1"/>
  <c r="H1480" i="1"/>
  <c r="C1480" i="1"/>
  <c r="G1480" i="1" s="1"/>
  <c r="D1479" i="1"/>
  <c r="C1479" i="1"/>
  <c r="G1479" i="1" s="1"/>
  <c r="D1478" i="1"/>
  <c r="C1478" i="1"/>
  <c r="G1478" i="1" s="1"/>
  <c r="D1477" i="1"/>
  <c r="C1477" i="1"/>
  <c r="G1477" i="1" s="1"/>
  <c r="D1476" i="1"/>
  <c r="C1476" i="1"/>
  <c r="G1476" i="1" s="1"/>
  <c r="D1475" i="1"/>
  <c r="C1475" i="1"/>
  <c r="D1474" i="1"/>
  <c r="C1474" i="1"/>
  <c r="D1473" i="1"/>
  <c r="C1473" i="1"/>
  <c r="D1472" i="1"/>
  <c r="C1472" i="1"/>
  <c r="D1471" i="1"/>
  <c r="C1471" i="1"/>
  <c r="G1470" i="1"/>
  <c r="D1470" i="1"/>
  <c r="C1470" i="1"/>
  <c r="H1470" i="1" s="1"/>
  <c r="G1469" i="1"/>
  <c r="D1469" i="1"/>
  <c r="C1469" i="1"/>
  <c r="H1469" i="1" s="1"/>
  <c r="G1468" i="1"/>
  <c r="D1468" i="1"/>
  <c r="C1468" i="1"/>
  <c r="G1467" i="1"/>
  <c r="D1467" i="1"/>
  <c r="C1467" i="1"/>
  <c r="G1466" i="1"/>
  <c r="D1466" i="1"/>
  <c r="C1466" i="1"/>
  <c r="G1465" i="1"/>
  <c r="D1465" i="1"/>
  <c r="C1465" i="1"/>
  <c r="G1464" i="1"/>
  <c r="D1464" i="1"/>
  <c r="C1464" i="1"/>
  <c r="G1463" i="1"/>
  <c r="D1463" i="1"/>
  <c r="C1463" i="1"/>
  <c r="G1462" i="1"/>
  <c r="D1462" i="1"/>
  <c r="C1462" i="1"/>
  <c r="D1461" i="1"/>
  <c r="C1461" i="1"/>
  <c r="H1461" i="1" s="1"/>
  <c r="D1460" i="1"/>
  <c r="C1460" i="1"/>
  <c r="G1460" i="1" s="1"/>
  <c r="D1459" i="1"/>
  <c r="C1459" i="1"/>
  <c r="G1459" i="1" s="1"/>
  <c r="D1458" i="1"/>
  <c r="C1458" i="1"/>
  <c r="G1458" i="1" s="1"/>
  <c r="D1457" i="1"/>
  <c r="C1457" i="1"/>
  <c r="G1457" i="1" s="1"/>
  <c r="D1456" i="1"/>
  <c r="C1456" i="1"/>
  <c r="G1456" i="1" s="1"/>
  <c r="D1455" i="1"/>
  <c r="C1455" i="1"/>
  <c r="C1454" i="1"/>
  <c r="C1453" i="1"/>
  <c r="G1452" i="1"/>
  <c r="D1452" i="1"/>
  <c r="C1452" i="1"/>
  <c r="G1451" i="1"/>
  <c r="D1451" i="1"/>
  <c r="C1451" i="1"/>
  <c r="G1450" i="1"/>
  <c r="D1450" i="1"/>
  <c r="C1450" i="1"/>
  <c r="G1449" i="1"/>
  <c r="D1449" i="1"/>
  <c r="C1449" i="1"/>
  <c r="G1448" i="1"/>
  <c r="D1448" i="1"/>
  <c r="C1448" i="1"/>
  <c r="G1447" i="1"/>
  <c r="D1447" i="1"/>
  <c r="C1447" i="1"/>
  <c r="G1446" i="1"/>
  <c r="D1446" i="1"/>
  <c r="C1446" i="1"/>
  <c r="H1445" i="1"/>
  <c r="D1445" i="1"/>
  <c r="C1445" i="1"/>
  <c r="H1444" i="1"/>
  <c r="D1444" i="1"/>
  <c r="J1444" i="1" s="1"/>
  <c r="C1444" i="1"/>
  <c r="H1443" i="1"/>
  <c r="D1443" i="1"/>
  <c r="J1443" i="1" s="1"/>
  <c r="C1443" i="1"/>
  <c r="H1442" i="1"/>
  <c r="D1442" i="1"/>
  <c r="J1442" i="1" s="1"/>
  <c r="C1442" i="1"/>
  <c r="H1441" i="1"/>
  <c r="D1441" i="1"/>
  <c r="J1441" i="1" s="1"/>
  <c r="C1441" i="1"/>
  <c r="H1440" i="1"/>
  <c r="D1440" i="1"/>
  <c r="J1440" i="1" s="1"/>
  <c r="C1440" i="1"/>
  <c r="D1439" i="1"/>
  <c r="C1439" i="1"/>
  <c r="H1439" i="1" s="1"/>
  <c r="D1438" i="1"/>
  <c r="H1438" i="1" s="1"/>
  <c r="C1438" i="1"/>
  <c r="D1437" i="1"/>
  <c r="C1437" i="1"/>
  <c r="D1434" i="1"/>
  <c r="G1434" i="1" s="1"/>
  <c r="C1434" i="1"/>
  <c r="H1433" i="1"/>
  <c r="D1433" i="1"/>
  <c r="C1433" i="1"/>
  <c r="G1433" i="1" s="1"/>
  <c r="H1432" i="1"/>
  <c r="D1432" i="1"/>
  <c r="C1432" i="1"/>
  <c r="D1431" i="1"/>
  <c r="H1431" i="1" s="1"/>
  <c r="C1431" i="1"/>
  <c r="D1430" i="1"/>
  <c r="H1430" i="1" s="1"/>
  <c r="C1430" i="1"/>
  <c r="G1430" i="1" s="1"/>
  <c r="H1429" i="1"/>
  <c r="D1429" i="1"/>
  <c r="C1429" i="1"/>
  <c r="G1429" i="1" s="1"/>
  <c r="H1428" i="1"/>
  <c r="D1428" i="1"/>
  <c r="C1428" i="1"/>
  <c r="D1427" i="1"/>
  <c r="C1427" i="1"/>
  <c r="D1426" i="1"/>
  <c r="G1426" i="1" s="1"/>
  <c r="C1426" i="1"/>
  <c r="H1425" i="1"/>
  <c r="D1425" i="1"/>
  <c r="G1425" i="1" s="1"/>
  <c r="C1425" i="1"/>
  <c r="H1424" i="1"/>
  <c r="D1424" i="1"/>
  <c r="G1424" i="1" s="1"/>
  <c r="C1424" i="1"/>
  <c r="D1423" i="1"/>
  <c r="H1422" i="1"/>
  <c r="D1422" i="1"/>
  <c r="G1422" i="1" s="1"/>
  <c r="C1422" i="1"/>
  <c r="H1421" i="1"/>
  <c r="D1421" i="1"/>
  <c r="G1421" i="1" s="1"/>
  <c r="C1421" i="1"/>
  <c r="D1420" i="1"/>
  <c r="C1420" i="1"/>
  <c r="D1419" i="1"/>
  <c r="G1419" i="1" s="1"/>
  <c r="C1419" i="1"/>
  <c r="H1418" i="1"/>
  <c r="D1418" i="1"/>
  <c r="G1418" i="1" s="1"/>
  <c r="C1418" i="1"/>
  <c r="H1417" i="1"/>
  <c r="D1417" i="1"/>
  <c r="G1417" i="1" s="1"/>
  <c r="C1417" i="1"/>
  <c r="D1416" i="1"/>
  <c r="D1415" i="1"/>
  <c r="C1415" i="1"/>
  <c r="D1414" i="1"/>
  <c r="C1414" i="1"/>
  <c r="D1413" i="1"/>
  <c r="C1413" i="1"/>
  <c r="D1412" i="1"/>
  <c r="C1412" i="1"/>
  <c r="D1411" i="1"/>
  <c r="C1411" i="1"/>
  <c r="D1410" i="1"/>
  <c r="C1410" i="1"/>
  <c r="D1409" i="1"/>
  <c r="C1409" i="1"/>
  <c r="D1408" i="1"/>
  <c r="D1407" i="1"/>
  <c r="C1407" i="1"/>
  <c r="H1407" i="1" s="1"/>
  <c r="D1406" i="1"/>
  <c r="C1406" i="1"/>
  <c r="H1406" i="1" s="1"/>
  <c r="D1405" i="1"/>
  <c r="C1405" i="1"/>
  <c r="H1405" i="1" s="1"/>
  <c r="D1404" i="1"/>
  <c r="C1404" i="1"/>
  <c r="H1404" i="1" s="1"/>
  <c r="D1403" i="1"/>
  <c r="C1403" i="1"/>
  <c r="D1402" i="1"/>
  <c r="C1402" i="1"/>
  <c r="H1402" i="1" s="1"/>
  <c r="D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D1236" i="1"/>
  <c r="C1236" i="1"/>
  <c r="H1236" i="1" s="1"/>
  <c r="D1235" i="1"/>
  <c r="C1235" i="1"/>
  <c r="H1235" i="1" s="1"/>
  <c r="D1234" i="1"/>
  <c r="C1234" i="1"/>
  <c r="H1234" i="1" s="1"/>
  <c r="D1233" i="1"/>
  <c r="C1233" i="1"/>
  <c r="D1232" i="1"/>
  <c r="C1232" i="1"/>
  <c r="D1231" i="1"/>
  <c r="C1231" i="1"/>
  <c r="D1230" i="1"/>
  <c r="C1230" i="1"/>
  <c r="D1229" i="1"/>
  <c r="C1229" i="1"/>
  <c r="D1228" i="1"/>
  <c r="C1228" i="1"/>
  <c r="C1227" i="1"/>
  <c r="D1226" i="1"/>
  <c r="C1226" i="1"/>
  <c r="D1225" i="1"/>
  <c r="C1225" i="1"/>
  <c r="D1224" i="1"/>
  <c r="C1224" i="1"/>
  <c r="D1223" i="1"/>
  <c r="C1223" i="1"/>
  <c r="D1221" i="1"/>
  <c r="C1221" i="1"/>
  <c r="D1220" i="1"/>
  <c r="C1220" i="1"/>
  <c r="D1219" i="1"/>
  <c r="C1219" i="1"/>
  <c r="D1218" i="1"/>
  <c r="C1218" i="1"/>
  <c r="D1217" i="1"/>
  <c r="C1217"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1" i="1"/>
  <c r="C1151" i="1"/>
  <c r="D1150" i="1"/>
  <c r="C1150" i="1"/>
  <c r="D1149" i="1"/>
  <c r="C1149" i="1"/>
  <c r="D1148" i="1"/>
  <c r="C1148" i="1"/>
  <c r="D1147" i="1"/>
  <c r="C1147" i="1"/>
  <c r="G1147" i="1" s="1"/>
  <c r="D1146" i="1"/>
  <c r="C1146" i="1"/>
  <c r="D1145" i="1"/>
  <c r="G1145" i="1" s="1"/>
  <c r="C1145" i="1"/>
  <c r="G1144" i="1"/>
  <c r="D1144" i="1"/>
  <c r="C1144" i="1"/>
  <c r="H1144" i="1" s="1"/>
  <c r="D1143" i="1"/>
  <c r="C1143" i="1"/>
  <c r="D1142" i="1"/>
  <c r="C1142" i="1"/>
  <c r="D1141" i="1"/>
  <c r="G1141" i="1" s="1"/>
  <c r="C1141" i="1"/>
  <c r="G1140" i="1"/>
  <c r="D1140" i="1"/>
  <c r="C1140" i="1"/>
  <c r="H1140" i="1" s="1"/>
  <c r="D1139" i="1"/>
  <c r="C1139" i="1"/>
  <c r="D1138" i="1"/>
  <c r="C1138" i="1"/>
  <c r="D1137" i="1"/>
  <c r="G1137" i="1" s="1"/>
  <c r="C1137" i="1"/>
  <c r="G1136" i="1"/>
  <c r="D1136" i="1"/>
  <c r="C1136" i="1"/>
  <c r="H1136" i="1" s="1"/>
  <c r="D1135" i="1"/>
  <c r="C1135" i="1"/>
  <c r="G1135" i="1" s="1"/>
  <c r="D1134" i="1"/>
  <c r="H1134" i="1" s="1"/>
  <c r="C1134" i="1"/>
  <c r="D1133" i="1"/>
  <c r="H1133" i="1" s="1"/>
  <c r="C1133" i="1"/>
  <c r="G1133" i="1" s="1"/>
  <c r="D1132" i="1"/>
  <c r="H1132" i="1" s="1"/>
  <c r="C1132" i="1"/>
  <c r="D1131" i="1"/>
  <c r="H1131" i="1" s="1"/>
  <c r="C1131" i="1"/>
  <c r="G1131" i="1" s="1"/>
  <c r="D1130" i="1"/>
  <c r="H1130" i="1" s="1"/>
  <c r="C1130" i="1"/>
  <c r="D1129" i="1"/>
  <c r="H1129" i="1" s="1"/>
  <c r="C1129" i="1"/>
  <c r="G1129" i="1" s="1"/>
  <c r="D1128" i="1"/>
  <c r="H1128" i="1" s="1"/>
  <c r="C1128" i="1"/>
  <c r="D1127" i="1"/>
  <c r="H1127" i="1" s="1"/>
  <c r="C1127" i="1"/>
  <c r="G1127" i="1" s="1"/>
  <c r="D1126" i="1"/>
  <c r="H1126" i="1" s="1"/>
  <c r="C1126" i="1"/>
  <c r="D1125" i="1"/>
  <c r="H1125" i="1" s="1"/>
  <c r="C1125" i="1"/>
  <c r="G1125" i="1" s="1"/>
  <c r="D1124" i="1"/>
  <c r="H1124" i="1" s="1"/>
  <c r="C1124" i="1"/>
  <c r="D1123" i="1"/>
  <c r="H1123" i="1" s="1"/>
  <c r="C1123" i="1"/>
  <c r="G1123" i="1" s="1"/>
  <c r="D1122" i="1"/>
  <c r="H1122" i="1" s="1"/>
  <c r="C1122" i="1"/>
  <c r="D1121" i="1"/>
  <c r="H1121" i="1" s="1"/>
  <c r="C1121" i="1"/>
  <c r="G1121" i="1" s="1"/>
  <c r="D1120" i="1"/>
  <c r="H1120" i="1" s="1"/>
  <c r="C1120" i="1"/>
  <c r="D1119" i="1"/>
  <c r="H1119" i="1" s="1"/>
  <c r="C1119" i="1"/>
  <c r="G1119" i="1" s="1"/>
  <c r="D1118" i="1"/>
  <c r="H1118" i="1" s="1"/>
  <c r="C1118" i="1"/>
  <c r="D1117" i="1"/>
  <c r="H1117" i="1" s="1"/>
  <c r="C1117" i="1"/>
  <c r="G1117" i="1" s="1"/>
  <c r="D1116" i="1"/>
  <c r="H1116" i="1" s="1"/>
  <c r="C1116" i="1"/>
  <c r="D1115" i="1"/>
  <c r="H1115" i="1" s="1"/>
  <c r="C1115" i="1"/>
  <c r="G1115" i="1" s="1"/>
  <c r="D1114" i="1"/>
  <c r="H1114" i="1" s="1"/>
  <c r="C1114" i="1"/>
  <c r="C1113"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H1095" i="1" s="1"/>
  <c r="C1095" i="1"/>
  <c r="D1094" i="1"/>
  <c r="H1094" i="1" s="1"/>
  <c r="C1094" i="1"/>
  <c r="G1094" i="1" s="1"/>
  <c r="D1093" i="1"/>
  <c r="H1093" i="1" s="1"/>
  <c r="C1093" i="1"/>
  <c r="D1092" i="1"/>
  <c r="H1092" i="1" s="1"/>
  <c r="C1092" i="1"/>
  <c r="G1092" i="1" s="1"/>
  <c r="D1091" i="1"/>
  <c r="H1091" i="1" s="1"/>
  <c r="C1091" i="1"/>
  <c r="D1090" i="1"/>
  <c r="H1090" i="1" s="1"/>
  <c r="C1090" i="1"/>
  <c r="G1090" i="1" s="1"/>
  <c r="D1089" i="1"/>
  <c r="H1089" i="1" s="1"/>
  <c r="C1089" i="1"/>
  <c r="D1088" i="1"/>
  <c r="H1088" i="1" s="1"/>
  <c r="C1088" i="1"/>
  <c r="G1088" i="1" s="1"/>
  <c r="D1087" i="1"/>
  <c r="H1087" i="1" s="1"/>
  <c r="C1087" i="1"/>
  <c r="D1086" i="1"/>
  <c r="H1086" i="1" s="1"/>
  <c r="C1086" i="1"/>
  <c r="G1086" i="1" s="1"/>
  <c r="D1085" i="1"/>
  <c r="H1085" i="1" s="1"/>
  <c r="C1085" i="1"/>
  <c r="D1084" i="1"/>
  <c r="H1084" i="1" s="1"/>
  <c r="C1084" i="1"/>
  <c r="G1084" i="1" s="1"/>
  <c r="D1083" i="1"/>
  <c r="H1083" i="1" s="1"/>
  <c r="C1083" i="1"/>
  <c r="D1082" i="1"/>
  <c r="H1082" i="1" s="1"/>
  <c r="C1082" i="1"/>
  <c r="G1082" i="1" s="1"/>
  <c r="D1081" i="1"/>
  <c r="H1081" i="1" s="1"/>
  <c r="C1081" i="1"/>
  <c r="D1080" i="1"/>
  <c r="H1080" i="1" s="1"/>
  <c r="C1080" i="1"/>
  <c r="G1080" i="1" s="1"/>
  <c r="H1079" i="1"/>
  <c r="D1079" i="1"/>
  <c r="C1079" i="1"/>
  <c r="G1079" i="1" s="1"/>
  <c r="D1078" i="1"/>
  <c r="H1078" i="1" s="1"/>
  <c r="C1078" i="1"/>
  <c r="D1077" i="1"/>
  <c r="H1077" i="1" s="1"/>
  <c r="C1077" i="1"/>
  <c r="G1077" i="1" s="1"/>
  <c r="D1076" i="1"/>
  <c r="H1076" i="1" s="1"/>
  <c r="C1076" i="1"/>
  <c r="G1076" i="1" s="1"/>
  <c r="H1075" i="1"/>
  <c r="D1075" i="1"/>
  <c r="C1075" i="1"/>
  <c r="G1075" i="1" s="1"/>
  <c r="D1074" i="1"/>
  <c r="H1074" i="1" s="1"/>
  <c r="C1074" i="1"/>
  <c r="D1073" i="1"/>
  <c r="H1073" i="1" s="1"/>
  <c r="C1073" i="1"/>
  <c r="G1073" i="1" s="1"/>
  <c r="D1072" i="1"/>
  <c r="H1072" i="1" s="1"/>
  <c r="C1072" i="1"/>
  <c r="G1072" i="1" s="1"/>
  <c r="H1071" i="1"/>
  <c r="D1071" i="1"/>
  <c r="C1071" i="1"/>
  <c r="G1071" i="1" s="1"/>
  <c r="D1070" i="1"/>
  <c r="H1070" i="1" s="1"/>
  <c r="C1070" i="1"/>
  <c r="D1069" i="1"/>
  <c r="H1069" i="1" s="1"/>
  <c r="C1069" i="1"/>
  <c r="G1069" i="1" s="1"/>
  <c r="D1068" i="1"/>
  <c r="H1068" i="1" s="1"/>
  <c r="C1068" i="1"/>
  <c r="G1068" i="1" s="1"/>
  <c r="H1067" i="1"/>
  <c r="D1067" i="1"/>
  <c r="C1067" i="1"/>
  <c r="G1067" i="1" s="1"/>
  <c r="D1066" i="1"/>
  <c r="H1066" i="1" s="1"/>
  <c r="C1066" i="1"/>
  <c r="C1065" i="1"/>
  <c r="D1064" i="1"/>
  <c r="H1064" i="1" s="1"/>
  <c r="C1064" i="1"/>
  <c r="G1064" i="1" s="1"/>
  <c r="H1063" i="1"/>
  <c r="D1063" i="1"/>
  <c r="C1063" i="1"/>
  <c r="G1063" i="1" s="1"/>
  <c r="D1062" i="1"/>
  <c r="H1062" i="1" s="1"/>
  <c r="C1062" i="1"/>
  <c r="D1061" i="1"/>
  <c r="H1061" i="1" s="1"/>
  <c r="C1061" i="1"/>
  <c r="G1061" i="1" s="1"/>
  <c r="D1060" i="1"/>
  <c r="H1060" i="1" s="1"/>
  <c r="C1060" i="1"/>
  <c r="G1060" i="1" s="1"/>
  <c r="H1059" i="1"/>
  <c r="D1059" i="1"/>
  <c r="C1059" i="1"/>
  <c r="G1059" i="1" s="1"/>
  <c r="D1058" i="1"/>
  <c r="H1058" i="1" s="1"/>
  <c r="C1058" i="1"/>
  <c r="D1057" i="1"/>
  <c r="H1057" i="1" s="1"/>
  <c r="C1057" i="1"/>
  <c r="G1057" i="1" s="1"/>
  <c r="D1056" i="1"/>
  <c r="H1056" i="1" s="1"/>
  <c r="C1056" i="1"/>
  <c r="H1055" i="1"/>
  <c r="D1055" i="1"/>
  <c r="C1055" i="1"/>
  <c r="G1055" i="1" s="1"/>
  <c r="D1054" i="1"/>
  <c r="H1054" i="1" s="1"/>
  <c r="C1054" i="1"/>
  <c r="D1053" i="1"/>
  <c r="H1053" i="1" s="1"/>
  <c r="C1053" i="1"/>
  <c r="G1053" i="1" s="1"/>
  <c r="D1052" i="1"/>
  <c r="H1052" i="1" s="1"/>
  <c r="C1052" i="1"/>
  <c r="G1052" i="1" s="1"/>
  <c r="H1051" i="1"/>
  <c r="D1051" i="1"/>
  <c r="C1051" i="1"/>
  <c r="G1051" i="1" s="1"/>
  <c r="D1050" i="1"/>
  <c r="H1050" i="1" s="1"/>
  <c r="C1050" i="1"/>
  <c r="D1049" i="1"/>
  <c r="H1049" i="1" s="1"/>
  <c r="C1049" i="1"/>
  <c r="G1049" i="1" s="1"/>
  <c r="D1048" i="1"/>
  <c r="H1048" i="1" s="1"/>
  <c r="C1048" i="1"/>
  <c r="D1047" i="1"/>
  <c r="D1045" i="1"/>
  <c r="H1045" i="1" s="1"/>
  <c r="C1045" i="1"/>
  <c r="D1044" i="1"/>
  <c r="H1044" i="1" s="1"/>
  <c r="C1044" i="1"/>
  <c r="D1043" i="1"/>
  <c r="H1043" i="1" s="1"/>
  <c r="C1043" i="1"/>
  <c r="G1043" i="1" s="1"/>
  <c r="D1042" i="1"/>
  <c r="H1042" i="1" s="1"/>
  <c r="C1042" i="1"/>
  <c r="G1042" i="1" s="1"/>
  <c r="H1041" i="1"/>
  <c r="D1041" i="1"/>
  <c r="C1041" i="1"/>
  <c r="D1040" i="1"/>
  <c r="H1040" i="1" s="1"/>
  <c r="C1040" i="1"/>
  <c r="D1039" i="1"/>
  <c r="H1039" i="1" s="1"/>
  <c r="C1039" i="1"/>
  <c r="G1039" i="1" s="1"/>
  <c r="D1038" i="1"/>
  <c r="H1038" i="1" s="1"/>
  <c r="C1038" i="1"/>
  <c r="G1038" i="1" s="1"/>
  <c r="H1037" i="1"/>
  <c r="D1037" i="1"/>
  <c r="C1037" i="1"/>
  <c r="G1037" i="1" s="1"/>
  <c r="D1036" i="1"/>
  <c r="H1036" i="1" s="1"/>
  <c r="C1036" i="1"/>
  <c r="D1035" i="1"/>
  <c r="H1035" i="1" s="1"/>
  <c r="C1035" i="1"/>
  <c r="D1034" i="1"/>
  <c r="H1034" i="1" s="1"/>
  <c r="C1034" i="1"/>
  <c r="H1033" i="1"/>
  <c r="D1033" i="1"/>
  <c r="C1033" i="1"/>
  <c r="G1033" i="1" s="1"/>
  <c r="D1032" i="1"/>
  <c r="H1032" i="1" s="1"/>
  <c r="C1032" i="1"/>
  <c r="D1031" i="1"/>
  <c r="H1031" i="1" s="1"/>
  <c r="C1031" i="1"/>
  <c r="G1031" i="1" s="1"/>
  <c r="D1030" i="1"/>
  <c r="H1030" i="1" s="1"/>
  <c r="C1030" i="1"/>
  <c r="H1029" i="1"/>
  <c r="D1029" i="1"/>
  <c r="C1029" i="1"/>
  <c r="G1029" i="1" s="1"/>
  <c r="D1028" i="1"/>
  <c r="H1028" i="1" s="1"/>
  <c r="C1028" i="1"/>
  <c r="D1027" i="1"/>
  <c r="H1027" i="1" s="1"/>
  <c r="C1027" i="1"/>
  <c r="G1027" i="1" s="1"/>
  <c r="D1026" i="1"/>
  <c r="H1026" i="1" s="1"/>
  <c r="C1026" i="1"/>
  <c r="G1026" i="1" s="1"/>
  <c r="D1025" i="1"/>
  <c r="H1025" i="1" s="1"/>
  <c r="C1025" i="1"/>
  <c r="D1024" i="1"/>
  <c r="H1024" i="1" s="1"/>
  <c r="C1024" i="1"/>
  <c r="D1023" i="1"/>
  <c r="H1023" i="1" s="1"/>
  <c r="C1023" i="1"/>
  <c r="D1022" i="1"/>
  <c r="H1022" i="1" s="1"/>
  <c r="C1022" i="1"/>
  <c r="G1022" i="1" s="1"/>
  <c r="H1021" i="1"/>
  <c r="D1021" i="1"/>
  <c r="C1021" i="1"/>
  <c r="G1021" i="1" s="1"/>
  <c r="D1020" i="1"/>
  <c r="H1020" i="1" s="1"/>
  <c r="C1020" i="1"/>
  <c r="D1019" i="1"/>
  <c r="H1019" i="1" s="1"/>
  <c r="C1019" i="1"/>
  <c r="G1019" i="1" s="1"/>
  <c r="D1018" i="1"/>
  <c r="H1018" i="1" s="1"/>
  <c r="C1018" i="1"/>
  <c r="G1018" i="1" s="1"/>
  <c r="H1017" i="1"/>
  <c r="D1017" i="1"/>
  <c r="C1017" i="1"/>
  <c r="G1017" i="1" s="1"/>
  <c r="D1016" i="1"/>
  <c r="H1016" i="1" s="1"/>
  <c r="C1016" i="1"/>
  <c r="D1015" i="1"/>
  <c r="H1015" i="1" s="1"/>
  <c r="C1015" i="1"/>
  <c r="G1015" i="1" s="1"/>
  <c r="D1014" i="1"/>
  <c r="H1014" i="1" s="1"/>
  <c r="C1014" i="1"/>
  <c r="G1014" i="1" s="1"/>
  <c r="H1013" i="1"/>
  <c r="D1013" i="1"/>
  <c r="C1013" i="1"/>
  <c r="D1012" i="1"/>
  <c r="H1012" i="1" s="1"/>
  <c r="C1012" i="1"/>
  <c r="D1011" i="1"/>
  <c r="H1011" i="1" s="1"/>
  <c r="C1011" i="1"/>
  <c r="D1010" i="1"/>
  <c r="H1010" i="1" s="1"/>
  <c r="C1010" i="1"/>
  <c r="G1010" i="1" s="1"/>
  <c r="H1009" i="1"/>
  <c r="D1009" i="1"/>
  <c r="C1009" i="1"/>
  <c r="G1009" i="1" s="1"/>
  <c r="D1008" i="1"/>
  <c r="H1008" i="1" s="1"/>
  <c r="C1008" i="1"/>
  <c r="D1007" i="1"/>
  <c r="H1007" i="1" s="1"/>
  <c r="C1007" i="1"/>
  <c r="D1006" i="1"/>
  <c r="H1006" i="1" s="1"/>
  <c r="C1006" i="1"/>
  <c r="H1005" i="1"/>
  <c r="D1005" i="1"/>
  <c r="C1005" i="1"/>
  <c r="G1005" i="1" s="1"/>
  <c r="D1004" i="1"/>
  <c r="H1004" i="1" s="1"/>
  <c r="C1004" i="1"/>
  <c r="D1003" i="1"/>
  <c r="H1003" i="1" s="1"/>
  <c r="C1003" i="1"/>
  <c r="G1003" i="1" s="1"/>
  <c r="D1002" i="1"/>
  <c r="H1002" i="1" s="1"/>
  <c r="C1002" i="1"/>
  <c r="H1001" i="1"/>
  <c r="D1001" i="1"/>
  <c r="C1001" i="1"/>
  <c r="G1001" i="1" s="1"/>
  <c r="D1000" i="1"/>
  <c r="H1000" i="1" s="1"/>
  <c r="C1000" i="1"/>
  <c r="D999" i="1"/>
  <c r="H999" i="1" s="1"/>
  <c r="C999" i="1"/>
  <c r="D998" i="1"/>
  <c r="H998" i="1" s="1"/>
  <c r="C998" i="1"/>
  <c r="C997" i="1"/>
  <c r="D996" i="1"/>
  <c r="H996" i="1" s="1"/>
  <c r="C996" i="1"/>
  <c r="D995" i="1"/>
  <c r="H995" i="1" s="1"/>
  <c r="C995" i="1"/>
  <c r="G995" i="1" s="1"/>
  <c r="D994" i="1"/>
  <c r="H994" i="1" s="1"/>
  <c r="C994" i="1"/>
  <c r="G994" i="1" s="1"/>
  <c r="H993" i="1"/>
  <c r="D993" i="1"/>
  <c r="C993" i="1"/>
  <c r="D992" i="1"/>
  <c r="H992" i="1" s="1"/>
  <c r="C992" i="1"/>
  <c r="D991" i="1"/>
  <c r="H991" i="1" s="1"/>
  <c r="C991" i="1"/>
  <c r="D989" i="1"/>
  <c r="H989" i="1" s="1"/>
  <c r="C989" i="1"/>
  <c r="D988" i="1"/>
  <c r="H988" i="1" s="1"/>
  <c r="C988" i="1"/>
  <c r="G988" i="1" s="1"/>
  <c r="D987" i="1"/>
  <c r="H987" i="1" s="1"/>
  <c r="C987" i="1"/>
  <c r="H986" i="1"/>
  <c r="D986" i="1"/>
  <c r="C986" i="1"/>
  <c r="D983" i="1"/>
  <c r="H983" i="1" s="1"/>
  <c r="C983" i="1"/>
  <c r="D982" i="1"/>
  <c r="H982" i="1" s="1"/>
  <c r="C982" i="1"/>
  <c r="G982" i="1" s="1"/>
  <c r="D981" i="1"/>
  <c r="H981" i="1" s="1"/>
  <c r="C981" i="1"/>
  <c r="G981" i="1" s="1"/>
  <c r="H980" i="1"/>
  <c r="D980" i="1"/>
  <c r="C980" i="1"/>
  <c r="G980" i="1" s="1"/>
  <c r="D979" i="1"/>
  <c r="H979" i="1" s="1"/>
  <c r="C979" i="1"/>
  <c r="D978" i="1"/>
  <c r="H978" i="1" s="1"/>
  <c r="C978" i="1"/>
  <c r="G978" i="1" s="1"/>
  <c r="D977" i="1"/>
  <c r="H977" i="1" s="1"/>
  <c r="C977" i="1"/>
  <c r="G977" i="1" s="1"/>
  <c r="H976" i="1"/>
  <c r="D976" i="1"/>
  <c r="C976" i="1"/>
  <c r="G976" i="1" s="1"/>
  <c r="D975" i="1"/>
  <c r="H975" i="1" s="1"/>
  <c r="C975" i="1"/>
  <c r="D974" i="1"/>
  <c r="H974" i="1" s="1"/>
  <c r="C974" i="1"/>
  <c r="G974" i="1" s="1"/>
  <c r="D973" i="1"/>
  <c r="H973" i="1" s="1"/>
  <c r="C973" i="1"/>
  <c r="G973" i="1" s="1"/>
  <c r="H972" i="1"/>
  <c r="D972" i="1"/>
  <c r="C972" i="1"/>
  <c r="G972" i="1" s="1"/>
  <c r="D971" i="1"/>
  <c r="H971" i="1" s="1"/>
  <c r="C971" i="1"/>
  <c r="D970" i="1"/>
  <c r="H970" i="1" s="1"/>
  <c r="C970" i="1"/>
  <c r="G970" i="1" s="1"/>
  <c r="D969" i="1"/>
  <c r="H969" i="1" s="1"/>
  <c r="C969" i="1"/>
  <c r="G969" i="1" s="1"/>
  <c r="H968" i="1"/>
  <c r="D968" i="1"/>
  <c r="C968" i="1"/>
  <c r="G968" i="1" s="1"/>
  <c r="D967" i="1"/>
  <c r="H967" i="1" s="1"/>
  <c r="C967" i="1"/>
  <c r="D966" i="1"/>
  <c r="H966" i="1" s="1"/>
  <c r="C966" i="1"/>
  <c r="G966" i="1" s="1"/>
  <c r="D965" i="1"/>
  <c r="H965" i="1" s="1"/>
  <c r="C965" i="1"/>
  <c r="G965" i="1" s="1"/>
  <c r="H964" i="1"/>
  <c r="D964" i="1"/>
  <c r="C964" i="1"/>
  <c r="G964" i="1" s="1"/>
  <c r="D963" i="1"/>
  <c r="H963" i="1" s="1"/>
  <c r="C963" i="1"/>
  <c r="D962" i="1"/>
  <c r="H962" i="1" s="1"/>
  <c r="C962" i="1"/>
  <c r="G962" i="1" s="1"/>
  <c r="D961" i="1"/>
  <c r="H961" i="1" s="1"/>
  <c r="C961" i="1"/>
  <c r="G961" i="1" s="1"/>
  <c r="H960" i="1"/>
  <c r="D960" i="1"/>
  <c r="C960" i="1"/>
  <c r="G960" i="1" s="1"/>
  <c r="D959" i="1"/>
  <c r="H959" i="1" s="1"/>
  <c r="C959" i="1"/>
  <c r="D958" i="1"/>
  <c r="H958" i="1" s="1"/>
  <c r="C958" i="1"/>
  <c r="G958" i="1" s="1"/>
  <c r="D957" i="1"/>
  <c r="H957" i="1" s="1"/>
  <c r="C957" i="1"/>
  <c r="G957" i="1" s="1"/>
  <c r="H956" i="1"/>
  <c r="D956" i="1"/>
  <c r="C956" i="1"/>
  <c r="G956" i="1" s="1"/>
  <c r="D955" i="1"/>
  <c r="H955" i="1" s="1"/>
  <c r="C955" i="1"/>
  <c r="D954" i="1"/>
  <c r="H954" i="1" s="1"/>
  <c r="C954" i="1"/>
  <c r="G954" i="1" s="1"/>
  <c r="D953" i="1"/>
  <c r="H953" i="1" s="1"/>
  <c r="C953" i="1"/>
  <c r="G953" i="1" s="1"/>
  <c r="H952" i="1"/>
  <c r="D952" i="1"/>
  <c r="C952" i="1"/>
  <c r="G952" i="1" s="1"/>
  <c r="D951" i="1"/>
  <c r="H951" i="1" s="1"/>
  <c r="C951" i="1"/>
  <c r="D950" i="1"/>
  <c r="H950" i="1" s="1"/>
  <c r="C950" i="1"/>
  <c r="G950" i="1" s="1"/>
  <c r="D949" i="1"/>
  <c r="H949" i="1" s="1"/>
  <c r="C949" i="1"/>
  <c r="G949" i="1" s="1"/>
  <c r="H948" i="1"/>
  <c r="D948" i="1"/>
  <c r="G948" i="1" s="1"/>
  <c r="C948" i="1"/>
  <c r="D947" i="1"/>
  <c r="G947" i="1" s="1"/>
  <c r="C947" i="1"/>
  <c r="D946" i="1"/>
  <c r="G946" i="1" s="1"/>
  <c r="C946" i="1"/>
  <c r="D945" i="1"/>
  <c r="G945" i="1" s="1"/>
  <c r="C945" i="1"/>
  <c r="H944" i="1"/>
  <c r="D944" i="1"/>
  <c r="G944" i="1" s="1"/>
  <c r="C944" i="1"/>
  <c r="D943" i="1"/>
  <c r="G943" i="1" s="1"/>
  <c r="C943" i="1"/>
  <c r="D942" i="1"/>
  <c r="G942" i="1" s="1"/>
  <c r="C942" i="1"/>
  <c r="D941" i="1"/>
  <c r="G941" i="1" s="1"/>
  <c r="C941" i="1"/>
  <c r="H940" i="1"/>
  <c r="D940" i="1"/>
  <c r="G940" i="1" s="1"/>
  <c r="C940" i="1"/>
  <c r="D939" i="1"/>
  <c r="G939" i="1" s="1"/>
  <c r="C939" i="1"/>
  <c r="D938" i="1"/>
  <c r="G938" i="1" s="1"/>
  <c r="C938" i="1"/>
  <c r="D937" i="1"/>
  <c r="G937" i="1" s="1"/>
  <c r="C937" i="1"/>
  <c r="H936" i="1"/>
  <c r="D936" i="1"/>
  <c r="G936" i="1" s="1"/>
  <c r="C936" i="1"/>
  <c r="D935" i="1"/>
  <c r="G935" i="1" s="1"/>
  <c r="C935" i="1"/>
  <c r="D934" i="1"/>
  <c r="G934" i="1" s="1"/>
  <c r="C934" i="1"/>
  <c r="D933" i="1"/>
  <c r="G933" i="1" s="1"/>
  <c r="C933" i="1"/>
  <c r="H932" i="1"/>
  <c r="D932" i="1"/>
  <c r="G932" i="1" s="1"/>
  <c r="C932" i="1"/>
  <c r="D931" i="1"/>
  <c r="G931" i="1" s="1"/>
  <c r="C931" i="1"/>
  <c r="D930" i="1"/>
  <c r="G930" i="1" s="1"/>
  <c r="C930" i="1"/>
  <c r="D929" i="1"/>
  <c r="G929" i="1" s="1"/>
  <c r="C929" i="1"/>
  <c r="H928" i="1"/>
  <c r="D928" i="1"/>
  <c r="G928" i="1" s="1"/>
  <c r="C928" i="1"/>
  <c r="D927" i="1"/>
  <c r="G927" i="1" s="1"/>
  <c r="C927" i="1"/>
  <c r="D926" i="1"/>
  <c r="G926" i="1" s="1"/>
  <c r="C926" i="1"/>
  <c r="D925" i="1"/>
  <c r="G925" i="1" s="1"/>
  <c r="C925" i="1"/>
  <c r="H924" i="1"/>
  <c r="D924" i="1"/>
  <c r="G924" i="1" s="1"/>
  <c r="C924" i="1"/>
  <c r="D923" i="1"/>
  <c r="G923" i="1" s="1"/>
  <c r="C923" i="1"/>
  <c r="D922" i="1"/>
  <c r="G922" i="1" s="1"/>
  <c r="C922" i="1"/>
  <c r="D921" i="1"/>
  <c r="G921" i="1" s="1"/>
  <c r="C921" i="1"/>
  <c r="H920" i="1"/>
  <c r="D920" i="1"/>
  <c r="G920" i="1" s="1"/>
  <c r="C920" i="1"/>
  <c r="D919" i="1"/>
  <c r="G919" i="1" s="1"/>
  <c r="C919" i="1"/>
  <c r="D918" i="1"/>
  <c r="G918" i="1" s="1"/>
  <c r="C918" i="1"/>
  <c r="D917" i="1"/>
  <c r="G917" i="1" s="1"/>
  <c r="C917" i="1"/>
  <c r="H916" i="1"/>
  <c r="D916" i="1"/>
  <c r="G916" i="1" s="1"/>
  <c r="C916" i="1"/>
  <c r="D915" i="1"/>
  <c r="G915" i="1" s="1"/>
  <c r="C915" i="1"/>
  <c r="D914" i="1"/>
  <c r="G914" i="1" s="1"/>
  <c r="C914" i="1"/>
  <c r="D913" i="1"/>
  <c r="G913" i="1" s="1"/>
  <c r="C913" i="1"/>
  <c r="H912" i="1"/>
  <c r="D912" i="1"/>
  <c r="G912" i="1" s="1"/>
  <c r="C912" i="1"/>
  <c r="D911" i="1"/>
  <c r="G911" i="1" s="1"/>
  <c r="C911" i="1"/>
  <c r="D910" i="1"/>
  <c r="G910" i="1" s="1"/>
  <c r="C910" i="1"/>
  <c r="D909" i="1"/>
  <c r="G909" i="1" s="1"/>
  <c r="C909" i="1"/>
  <c r="H908" i="1"/>
  <c r="D908" i="1"/>
  <c r="G908" i="1" s="1"/>
  <c r="C908" i="1"/>
  <c r="D907" i="1"/>
  <c r="G907" i="1" s="1"/>
  <c r="C907" i="1"/>
  <c r="D906" i="1"/>
  <c r="G906" i="1" s="1"/>
  <c r="C906" i="1"/>
  <c r="D905" i="1"/>
  <c r="G905" i="1" s="1"/>
  <c r="C905" i="1"/>
  <c r="H904" i="1"/>
  <c r="D904" i="1"/>
  <c r="G904" i="1" s="1"/>
  <c r="C904" i="1"/>
  <c r="D903" i="1"/>
  <c r="G903" i="1" s="1"/>
  <c r="C903" i="1"/>
  <c r="D902" i="1"/>
  <c r="G902" i="1" s="1"/>
  <c r="C902" i="1"/>
  <c r="D901" i="1"/>
  <c r="G901" i="1" s="1"/>
  <c r="C901" i="1"/>
  <c r="H900" i="1"/>
  <c r="D900" i="1"/>
  <c r="G900" i="1" s="1"/>
  <c r="C900" i="1"/>
  <c r="D899" i="1"/>
  <c r="G899" i="1" s="1"/>
  <c r="C899" i="1"/>
  <c r="D898" i="1"/>
  <c r="G898" i="1" s="1"/>
  <c r="C898" i="1"/>
  <c r="D897" i="1"/>
  <c r="G897" i="1" s="1"/>
  <c r="C897" i="1"/>
  <c r="H896" i="1"/>
  <c r="D896" i="1"/>
  <c r="G896" i="1" s="1"/>
  <c r="C896" i="1"/>
  <c r="D895" i="1"/>
  <c r="G895" i="1" s="1"/>
  <c r="C895" i="1"/>
  <c r="D894" i="1"/>
  <c r="G894" i="1" s="1"/>
  <c r="C894" i="1"/>
  <c r="D893" i="1"/>
  <c r="G893" i="1" s="1"/>
  <c r="C893" i="1"/>
  <c r="H892" i="1"/>
  <c r="D892" i="1"/>
  <c r="G892" i="1" s="1"/>
  <c r="C892" i="1"/>
  <c r="D891" i="1"/>
  <c r="G891" i="1" s="1"/>
  <c r="C891" i="1"/>
  <c r="D890" i="1"/>
  <c r="G890" i="1" s="1"/>
  <c r="C890" i="1"/>
  <c r="D889" i="1"/>
  <c r="G889" i="1" s="1"/>
  <c r="C889" i="1"/>
  <c r="H888" i="1"/>
  <c r="D888" i="1"/>
  <c r="G888" i="1" s="1"/>
  <c r="C888" i="1"/>
  <c r="D887" i="1"/>
  <c r="G887" i="1" s="1"/>
  <c r="C887" i="1"/>
  <c r="D886" i="1"/>
  <c r="G886" i="1" s="1"/>
  <c r="C886" i="1"/>
  <c r="D885" i="1"/>
  <c r="G885" i="1" s="1"/>
  <c r="C885" i="1"/>
  <c r="H884" i="1"/>
  <c r="D884" i="1"/>
  <c r="G884" i="1" s="1"/>
  <c r="C884" i="1"/>
  <c r="D883" i="1"/>
  <c r="G883" i="1" s="1"/>
  <c r="C883" i="1"/>
  <c r="D882" i="1"/>
  <c r="G882" i="1" s="1"/>
  <c r="C882" i="1"/>
  <c r="D881" i="1"/>
  <c r="G881" i="1" s="1"/>
  <c r="C881" i="1"/>
  <c r="H880" i="1"/>
  <c r="D880" i="1"/>
  <c r="G880" i="1" s="1"/>
  <c r="C880" i="1"/>
  <c r="D879" i="1"/>
  <c r="G879" i="1" s="1"/>
  <c r="C879" i="1"/>
  <c r="D878" i="1"/>
  <c r="G878" i="1" s="1"/>
  <c r="C878" i="1"/>
  <c r="D877" i="1"/>
  <c r="G877" i="1" s="1"/>
  <c r="C877" i="1"/>
  <c r="H876" i="1"/>
  <c r="D876" i="1"/>
  <c r="G876" i="1" s="1"/>
  <c r="C876" i="1"/>
  <c r="D875" i="1"/>
  <c r="G875" i="1" s="1"/>
  <c r="C875" i="1"/>
  <c r="D874" i="1"/>
  <c r="G874" i="1" s="1"/>
  <c r="C874" i="1"/>
  <c r="D873" i="1"/>
  <c r="G873" i="1" s="1"/>
  <c r="C873" i="1"/>
  <c r="H872" i="1"/>
  <c r="D872" i="1"/>
  <c r="G872" i="1" s="1"/>
  <c r="C872" i="1"/>
  <c r="D871" i="1"/>
  <c r="G871" i="1" s="1"/>
  <c r="C871" i="1"/>
  <c r="D870" i="1"/>
  <c r="G870" i="1" s="1"/>
  <c r="C870" i="1"/>
  <c r="D869" i="1"/>
  <c r="G869" i="1" s="1"/>
  <c r="C869" i="1"/>
  <c r="H868" i="1"/>
  <c r="D868" i="1"/>
  <c r="G868" i="1" s="1"/>
  <c r="C868" i="1"/>
  <c r="D867" i="1"/>
  <c r="G867" i="1" s="1"/>
  <c r="C867" i="1"/>
  <c r="D866" i="1"/>
  <c r="G866" i="1" s="1"/>
  <c r="C866" i="1"/>
  <c r="D865" i="1"/>
  <c r="G865" i="1" s="1"/>
  <c r="C865" i="1"/>
  <c r="H864" i="1"/>
  <c r="D864" i="1"/>
  <c r="G864" i="1" s="1"/>
  <c r="C864" i="1"/>
  <c r="D863" i="1"/>
  <c r="G863" i="1" s="1"/>
  <c r="C863" i="1"/>
  <c r="D862" i="1"/>
  <c r="G862" i="1" s="1"/>
  <c r="C862" i="1"/>
  <c r="D861" i="1"/>
  <c r="G861" i="1" s="1"/>
  <c r="C861" i="1"/>
  <c r="H860" i="1"/>
  <c r="D860" i="1"/>
  <c r="G860" i="1" s="1"/>
  <c r="C860" i="1"/>
  <c r="D859" i="1"/>
  <c r="G859" i="1" s="1"/>
  <c r="C859" i="1"/>
  <c r="D858" i="1"/>
  <c r="G858" i="1" s="1"/>
  <c r="C858" i="1"/>
  <c r="D857" i="1"/>
  <c r="G857" i="1" s="1"/>
  <c r="C857" i="1"/>
  <c r="H856" i="1"/>
  <c r="D856" i="1"/>
  <c r="G856" i="1" s="1"/>
  <c r="C856" i="1"/>
  <c r="D855" i="1"/>
  <c r="G855" i="1" s="1"/>
  <c r="C855" i="1"/>
  <c r="D854" i="1"/>
  <c r="G854" i="1" s="1"/>
  <c r="C854" i="1"/>
  <c r="D853" i="1"/>
  <c r="G853" i="1" s="1"/>
  <c r="C853" i="1"/>
  <c r="H852" i="1"/>
  <c r="D852" i="1"/>
  <c r="G852" i="1" s="1"/>
  <c r="C852" i="1"/>
  <c r="D851" i="1"/>
  <c r="G851" i="1" s="1"/>
  <c r="C851" i="1"/>
  <c r="D850" i="1"/>
  <c r="G850" i="1" s="1"/>
  <c r="C850" i="1"/>
  <c r="D849" i="1"/>
  <c r="G849" i="1" s="1"/>
  <c r="C849" i="1"/>
  <c r="H848" i="1"/>
  <c r="D848" i="1"/>
  <c r="G848" i="1" s="1"/>
  <c r="C848" i="1"/>
  <c r="D847" i="1"/>
  <c r="G847" i="1" s="1"/>
  <c r="C847" i="1"/>
  <c r="D846" i="1"/>
  <c r="G846" i="1" s="1"/>
  <c r="C846" i="1"/>
  <c r="D845" i="1"/>
  <c r="G845" i="1" s="1"/>
  <c r="C845" i="1"/>
  <c r="H844" i="1"/>
  <c r="D844" i="1"/>
  <c r="G844" i="1" s="1"/>
  <c r="C844" i="1"/>
  <c r="D843" i="1"/>
  <c r="G843" i="1" s="1"/>
  <c r="C843" i="1"/>
  <c r="D842" i="1"/>
  <c r="G842" i="1" s="1"/>
  <c r="C842" i="1"/>
  <c r="D841" i="1"/>
  <c r="G841" i="1" s="1"/>
  <c r="C841" i="1"/>
  <c r="H840" i="1"/>
  <c r="D840" i="1"/>
  <c r="G840" i="1" s="1"/>
  <c r="C840" i="1"/>
  <c r="D839" i="1"/>
  <c r="G839" i="1" s="1"/>
  <c r="C839" i="1"/>
  <c r="D838" i="1"/>
  <c r="G838" i="1" s="1"/>
  <c r="C838" i="1"/>
  <c r="D837" i="1"/>
  <c r="G837" i="1" s="1"/>
  <c r="C837" i="1"/>
  <c r="H836" i="1"/>
  <c r="D836" i="1"/>
  <c r="G836" i="1" s="1"/>
  <c r="C836" i="1"/>
  <c r="D835" i="1"/>
  <c r="G835" i="1" s="1"/>
  <c r="C835" i="1"/>
  <c r="D834" i="1"/>
  <c r="G834" i="1" s="1"/>
  <c r="C834" i="1"/>
  <c r="D833" i="1"/>
  <c r="G833" i="1" s="1"/>
  <c r="C833" i="1"/>
  <c r="H832" i="1"/>
  <c r="D832" i="1"/>
  <c r="G832" i="1" s="1"/>
  <c r="C832" i="1"/>
  <c r="D831" i="1"/>
  <c r="G831" i="1" s="1"/>
  <c r="C831" i="1"/>
  <c r="D830" i="1"/>
  <c r="G830" i="1" s="1"/>
  <c r="C830" i="1"/>
  <c r="D829" i="1"/>
  <c r="G829" i="1" s="1"/>
  <c r="C829" i="1"/>
  <c r="H828" i="1"/>
  <c r="D828" i="1"/>
  <c r="G828" i="1" s="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D716" i="1"/>
  <c r="H716" i="1" s="1"/>
  <c r="C716" i="1"/>
  <c r="H715" i="1"/>
  <c r="G715" i="1"/>
  <c r="D715" i="1"/>
  <c r="C715" i="1"/>
  <c r="H714" i="1"/>
  <c r="D714" i="1"/>
  <c r="G714" i="1" s="1"/>
  <c r="C714" i="1"/>
  <c r="D713" i="1"/>
  <c r="H713" i="1" s="1"/>
  <c r="C713" i="1"/>
  <c r="H712" i="1"/>
  <c r="G712" i="1"/>
  <c r="D712" i="1"/>
  <c r="C712" i="1"/>
  <c r="D711" i="1"/>
  <c r="H711" i="1" s="1"/>
  <c r="C711" i="1"/>
  <c r="H710" i="1"/>
  <c r="G710" i="1"/>
  <c r="D710" i="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D644" i="1"/>
  <c r="C644" i="1"/>
  <c r="G643" i="1"/>
  <c r="D643" i="1"/>
  <c r="H643" i="1" s="1"/>
  <c r="C643" i="1"/>
  <c r="D642" i="1"/>
  <c r="H642" i="1" s="1"/>
  <c r="C642" i="1"/>
  <c r="H641" i="1"/>
  <c r="G641" i="1"/>
  <c r="D641" i="1"/>
  <c r="C641" i="1"/>
  <c r="G632" i="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06" i="1"/>
  <c r="H406" i="1" s="1"/>
  <c r="C406" i="1"/>
  <c r="D405" i="1"/>
  <c r="C405" i="1"/>
  <c r="D404" i="1"/>
  <c r="H404" i="1" s="1"/>
  <c r="C404" i="1"/>
  <c r="H401" i="1"/>
  <c r="G401" i="1"/>
  <c r="D401" i="1"/>
  <c r="C401" i="1"/>
  <c r="H400" i="1"/>
  <c r="G400" i="1"/>
  <c r="D400" i="1"/>
  <c r="C400" i="1"/>
  <c r="H399" i="1"/>
  <c r="G399" i="1"/>
  <c r="D399" i="1"/>
  <c r="C399" i="1"/>
  <c r="H398" i="1"/>
  <c r="D398" i="1"/>
  <c r="G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D377" i="1"/>
  <c r="G377" i="1" s="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D368" i="1"/>
  <c r="G368" i="1" s="1"/>
  <c r="C368" i="1"/>
  <c r="H367" i="1"/>
  <c r="G367" i="1"/>
  <c r="D367" i="1"/>
  <c r="C367" i="1"/>
  <c r="H366" i="1"/>
  <c r="G366" i="1"/>
  <c r="D366" i="1"/>
  <c r="C366" i="1"/>
  <c r="H365" i="1"/>
  <c r="G365" i="1"/>
  <c r="D365" i="1"/>
  <c r="C365"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H291" i="1" s="1"/>
  <c r="C291" i="1"/>
  <c r="G290" i="1"/>
  <c r="D290" i="1"/>
  <c r="H290" i="1" s="1"/>
  <c r="C290" i="1"/>
  <c r="D289" i="1"/>
  <c r="H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D189" i="1"/>
  <c r="G189" i="1" s="1"/>
  <c r="C189" i="1"/>
  <c r="D188" i="1"/>
  <c r="G188" i="1" s="1"/>
  <c r="C188" i="1"/>
  <c r="D187" i="1"/>
  <c r="G187" i="1" s="1"/>
  <c r="C187" i="1"/>
  <c r="D186" i="1"/>
  <c r="G186" i="1" s="1"/>
  <c r="C186" i="1"/>
  <c r="H185" i="1"/>
  <c r="G185" i="1"/>
  <c r="D185" i="1"/>
  <c r="C185" i="1"/>
  <c r="D184" i="1"/>
  <c r="G184" i="1" s="1"/>
  <c r="C184" i="1"/>
  <c r="D183" i="1"/>
  <c r="G183" i="1" s="1"/>
  <c r="C183" i="1"/>
  <c r="H182" i="1"/>
  <c r="D182" i="1"/>
  <c r="G182" i="1" s="1"/>
  <c r="C182" i="1"/>
  <c r="H181" i="1"/>
  <c r="D181" i="1"/>
  <c r="G181" i="1" s="1"/>
  <c r="C181" i="1"/>
  <c r="H180" i="1"/>
  <c r="G180" i="1"/>
  <c r="D180" i="1"/>
  <c r="C180" i="1"/>
  <c r="H179" i="1"/>
  <c r="G179" i="1"/>
  <c r="D179" i="1"/>
  <c r="C179" i="1"/>
  <c r="G178" i="1"/>
  <c r="D178" i="1"/>
  <c r="H178" i="1" s="1"/>
  <c r="C178" i="1"/>
  <c r="D177" i="1"/>
  <c r="H177" i="1" s="1"/>
  <c r="C177" i="1"/>
  <c r="D176" i="1"/>
  <c r="H176" i="1" s="1"/>
  <c r="C176" i="1"/>
  <c r="H175" i="1"/>
  <c r="G175" i="1"/>
  <c r="D175" i="1"/>
  <c r="C175" i="1"/>
  <c r="D174" i="1"/>
  <c r="H174" i="1" s="1"/>
  <c r="C174" i="1"/>
  <c r="D173" i="1"/>
  <c r="H173" i="1" s="1"/>
  <c r="C173" i="1"/>
  <c r="H172" i="1"/>
  <c r="D172" i="1"/>
  <c r="G172" i="1" s="1"/>
  <c r="C172" i="1"/>
  <c r="H171" i="1"/>
  <c r="G171" i="1"/>
  <c r="D171" i="1"/>
  <c r="C171" i="1"/>
  <c r="G170" i="1"/>
  <c r="D170" i="1"/>
  <c r="H170" i="1" s="1"/>
  <c r="C170" i="1"/>
  <c r="H169" i="1"/>
  <c r="D169" i="1"/>
  <c r="G169" i="1" s="1"/>
  <c r="C169" i="1"/>
  <c r="H168" i="1"/>
  <c r="D168" i="1"/>
  <c r="G168" i="1" s="1"/>
  <c r="C168" i="1"/>
  <c r="H167" i="1"/>
  <c r="D167" i="1"/>
  <c r="G167" i="1" s="1"/>
  <c r="C167" i="1"/>
  <c r="H166" i="1"/>
  <c r="G166" i="1"/>
  <c r="D166" i="1"/>
  <c r="C166" i="1"/>
  <c r="D165" i="1"/>
  <c r="G165" i="1" s="1"/>
  <c r="C165" i="1"/>
  <c r="H164" i="1"/>
  <c r="G164" i="1"/>
  <c r="D164" i="1"/>
  <c r="C164" i="1"/>
  <c r="H163" i="1"/>
  <c r="G163" i="1"/>
  <c r="D163" i="1"/>
  <c r="C163" i="1"/>
  <c r="H162" i="1"/>
  <c r="G162" i="1"/>
  <c r="D162" i="1"/>
  <c r="C162" i="1"/>
  <c r="H161" i="1"/>
  <c r="D161" i="1"/>
  <c r="G161" i="1" s="1"/>
  <c r="C161" i="1"/>
  <c r="D160" i="1"/>
  <c r="H160" i="1" s="1"/>
  <c r="C160" i="1"/>
  <c r="C159" i="1"/>
  <c r="H158" i="1"/>
  <c r="G158" i="1"/>
  <c r="D158" i="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D82" i="1"/>
  <c r="G82" i="1" s="1"/>
  <c r="C82" i="1"/>
  <c r="H81" i="1"/>
  <c r="G81" i="1"/>
  <c r="D81" i="1"/>
  <c r="C81" i="1"/>
  <c r="H80" i="1"/>
  <c r="G80" i="1"/>
  <c r="D80" i="1"/>
  <c r="C80" i="1"/>
  <c r="D79" i="1"/>
  <c r="G79" i="1" s="1"/>
  <c r="C79" i="1"/>
  <c r="D78" i="1"/>
  <c r="H77" i="1"/>
  <c r="G77" i="1"/>
  <c r="D77" i="1"/>
  <c r="C77" i="1"/>
  <c r="H76" i="1"/>
  <c r="G76" i="1"/>
  <c r="D76" i="1"/>
  <c r="C76" i="1"/>
  <c r="H75" i="1"/>
  <c r="G75" i="1"/>
  <c r="D75" i="1"/>
  <c r="C75" i="1"/>
  <c r="H74" i="1"/>
  <c r="G74" i="1"/>
  <c r="D74" i="1"/>
  <c r="C74" i="1"/>
  <c r="H73" i="1"/>
  <c r="G73" i="1"/>
  <c r="D73" i="1"/>
  <c r="C73" i="1"/>
  <c r="H72" i="1"/>
  <c r="D72" i="1"/>
  <c r="G72" i="1" s="1"/>
  <c r="C72" i="1"/>
  <c r="H71" i="1"/>
  <c r="G71" i="1"/>
  <c r="D71" i="1"/>
  <c r="C71" i="1"/>
  <c r="H70" i="1"/>
  <c r="D70" i="1"/>
  <c r="G70" i="1" s="1"/>
  <c r="C70" i="1"/>
  <c r="H69" i="1"/>
  <c r="G69" i="1"/>
  <c r="D69" i="1"/>
  <c r="C69" i="1"/>
  <c r="H68" i="1"/>
  <c r="G68" i="1"/>
  <c r="D68" i="1"/>
  <c r="C68" i="1"/>
  <c r="H67" i="1"/>
  <c r="G67" i="1"/>
  <c r="D67" i="1"/>
  <c r="C67" i="1"/>
  <c r="H66" i="1"/>
  <c r="D66" i="1"/>
  <c r="G66" i="1" s="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2" i="7" l="1"/>
  <c r="E5" i="7" s="1"/>
  <c r="D5" i="7"/>
  <c r="G1437" i="1"/>
  <c r="J1439" i="1"/>
  <c r="F107" i="6"/>
  <c r="H1403" i="1"/>
  <c r="C1401" i="1"/>
  <c r="H1401" i="1" s="1"/>
  <c r="G406" i="1"/>
  <c r="G404" i="1"/>
  <c r="C1222" i="1"/>
  <c r="E282" i="9"/>
  <c r="B282" i="9" s="1"/>
  <c r="G405" i="1"/>
  <c r="C411" i="1"/>
  <c r="H411" i="1" s="1"/>
  <c r="D644" i="4"/>
  <c r="C638" i="1" s="1"/>
  <c r="G289" i="1"/>
  <c r="C412" i="1"/>
  <c r="D643" i="4"/>
  <c r="F417" i="4"/>
  <c r="E273" i="9"/>
  <c r="B273" i="9" s="1"/>
  <c r="G1455" i="1"/>
  <c r="H29" i="3"/>
  <c r="E299" i="9"/>
  <c r="B299" i="9" s="1"/>
  <c r="H645" i="1"/>
  <c r="H644" i="1"/>
  <c r="D412" i="1"/>
  <c r="H405" i="1"/>
  <c r="H288" i="1"/>
  <c r="C1154" i="1"/>
  <c r="G291" i="1"/>
  <c r="G413" i="1"/>
  <c r="F418" i="4"/>
  <c r="E27" i="9"/>
  <c r="B27" i="9" s="1"/>
  <c r="F215" i="9"/>
  <c r="B215" i="9" s="1"/>
  <c r="E293" i="9"/>
  <c r="B293" i="9" s="1"/>
  <c r="E300" i="9"/>
  <c r="B300" i="9" s="1"/>
  <c r="E238" i="5"/>
  <c r="D1215" i="1" s="1"/>
  <c r="D1216" i="1"/>
  <c r="H1216" i="1" s="1"/>
  <c r="G1565" i="1"/>
  <c r="H1566" i="1"/>
  <c r="H1576" i="1"/>
  <c r="H1510" i="1"/>
  <c r="G1509" i="1"/>
  <c r="G1499" i="1"/>
  <c r="G1501" i="1"/>
  <c r="H1492" i="1"/>
  <c r="G1491" i="1"/>
  <c r="C1483" i="1"/>
  <c r="H1483" i="1" s="1"/>
  <c r="G1485" i="1"/>
  <c r="H1481" i="1"/>
  <c r="G1481" i="1"/>
  <c r="G1483" i="1"/>
  <c r="E33" i="9"/>
  <c r="B33" i="9" s="1"/>
  <c r="E287" i="9"/>
  <c r="B287" i="9" s="1"/>
  <c r="F217" i="9"/>
  <c r="B217" i="9" s="1"/>
  <c r="H1237" i="1"/>
  <c r="F250" i="5"/>
  <c r="D1113" i="1"/>
  <c r="H1113" i="1" s="1"/>
  <c r="E285" i="9"/>
  <c r="B285" i="9" s="1"/>
  <c r="F78" i="5"/>
  <c r="G1056" i="1"/>
  <c r="G1048" i="1"/>
  <c r="G1006" i="1"/>
  <c r="G1041" i="1"/>
  <c r="G1045" i="1"/>
  <c r="G1034" i="1"/>
  <c r="G1035" i="1"/>
  <c r="G1030" i="1"/>
  <c r="G1023" i="1"/>
  <c r="G1025" i="1"/>
  <c r="G1013" i="1"/>
  <c r="F35" i="5"/>
  <c r="G1011" i="1"/>
  <c r="G1007" i="1"/>
  <c r="G1002" i="1"/>
  <c r="G997" i="1"/>
  <c r="F19" i="5"/>
  <c r="G999" i="1"/>
  <c r="G998" i="1"/>
  <c r="G991" i="1"/>
  <c r="G993" i="1"/>
  <c r="E12" i="5"/>
  <c r="D990" i="1" s="1"/>
  <c r="G986" i="1"/>
  <c r="G987" i="1"/>
  <c r="E643" i="4"/>
  <c r="D637" i="1" s="1"/>
  <c r="G719" i="1"/>
  <c r="G716" i="1"/>
  <c r="G713" i="1"/>
  <c r="G711" i="1"/>
  <c r="G709" i="1"/>
  <c r="G649" i="1"/>
  <c r="G647" i="1"/>
  <c r="E275" i="9"/>
  <c r="B275" i="9" s="1"/>
  <c r="E23" i="9"/>
  <c r="B23" i="9" s="1"/>
  <c r="G644" i="1"/>
  <c r="G642" i="1"/>
  <c r="G645" i="1"/>
  <c r="F652" i="4"/>
  <c r="G381" i="1"/>
  <c r="H364" i="1"/>
  <c r="E363" i="4"/>
  <c r="F363" i="4" s="1"/>
  <c r="G209" i="1"/>
  <c r="H206" i="1"/>
  <c r="E196" i="4"/>
  <c r="D192" i="1" s="1"/>
  <c r="H191" i="1"/>
  <c r="H189" i="1"/>
  <c r="H188" i="1"/>
  <c r="H187" i="1"/>
  <c r="H184" i="1"/>
  <c r="H186" i="1"/>
  <c r="F223" i="9"/>
  <c r="F188" i="4"/>
  <c r="H183" i="1"/>
  <c r="B44" i="9"/>
  <c r="B220" i="9"/>
  <c r="F219" i="9"/>
  <c r="B219" i="9" s="1"/>
  <c r="G177" i="1"/>
  <c r="G176" i="1"/>
  <c r="G173" i="1"/>
  <c r="G174" i="1"/>
  <c r="H165" i="1"/>
  <c r="G160" i="1"/>
  <c r="E163" i="4"/>
  <c r="D159" i="1" s="1"/>
  <c r="E41" i="9"/>
  <c r="B41" i="9" s="1"/>
  <c r="F218" i="9"/>
  <c r="B218" i="9" s="1"/>
  <c r="H79" i="1"/>
  <c r="F68" i="4"/>
  <c r="H25" i="1"/>
  <c r="G25" i="1"/>
  <c r="H40" i="1"/>
  <c r="G40" i="1"/>
  <c r="H1138" i="1"/>
  <c r="G1138" i="1"/>
  <c r="H1149" i="1"/>
  <c r="G1149" i="1"/>
  <c r="H1155" i="1"/>
  <c r="G1155" i="1"/>
  <c r="H1161" i="1"/>
  <c r="G1161" i="1"/>
  <c r="H1167" i="1"/>
  <c r="G1167" i="1"/>
  <c r="H1171" i="1"/>
  <c r="G1171" i="1"/>
  <c r="H1175" i="1"/>
  <c r="G1175" i="1"/>
  <c r="H1179" i="1"/>
  <c r="G1179" i="1"/>
  <c r="H1181" i="1"/>
  <c r="G1181" i="1"/>
  <c r="H1185" i="1"/>
  <c r="G1185" i="1"/>
  <c r="H1191" i="1"/>
  <c r="G1191" i="1"/>
  <c r="H1195" i="1"/>
  <c r="G1195" i="1"/>
  <c r="H1199" i="1"/>
  <c r="G1199" i="1"/>
  <c r="H1203" i="1"/>
  <c r="G1203" i="1"/>
  <c r="H1207" i="1"/>
  <c r="G1207" i="1"/>
  <c r="H1211" i="1"/>
  <c r="G1211" i="1"/>
  <c r="G1522" i="1"/>
  <c r="H1522" i="1"/>
  <c r="G1570" i="1"/>
  <c r="H1570" i="1"/>
  <c r="B36" i="9"/>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1142" i="1"/>
  <c r="G1142" i="1"/>
  <c r="H1223" i="1"/>
  <c r="G1223" i="1"/>
  <c r="H1225" i="1"/>
  <c r="G1225" i="1"/>
  <c r="H1227" i="1"/>
  <c r="G1227" i="1"/>
  <c r="H1229" i="1"/>
  <c r="G1229" i="1"/>
  <c r="H1231" i="1"/>
  <c r="G1231" i="1"/>
  <c r="H1233" i="1"/>
  <c r="G1233" i="1"/>
  <c r="H1412" i="1"/>
  <c r="G1412" i="1"/>
  <c r="H1414" i="1"/>
  <c r="G1414" i="1"/>
  <c r="I1462" i="1"/>
  <c r="I1466" i="1"/>
  <c r="G1484" i="1"/>
  <c r="H1484" i="1"/>
  <c r="G1500" i="1"/>
  <c r="H1500" i="1"/>
  <c r="G1516" i="1"/>
  <c r="H1516" i="1"/>
  <c r="H1151" i="1"/>
  <c r="G1151" i="1"/>
  <c r="H1157" i="1"/>
  <c r="G1157" i="1"/>
  <c r="H1159" i="1"/>
  <c r="G1159" i="1"/>
  <c r="H1163" i="1"/>
  <c r="G1163" i="1"/>
  <c r="H1165" i="1"/>
  <c r="G1165" i="1"/>
  <c r="H1169" i="1"/>
  <c r="G1169" i="1"/>
  <c r="H1173" i="1"/>
  <c r="G1173" i="1"/>
  <c r="H1177" i="1"/>
  <c r="G1177" i="1"/>
  <c r="H1187" i="1"/>
  <c r="G1187" i="1"/>
  <c r="H1189" i="1"/>
  <c r="G1189" i="1"/>
  <c r="H1193" i="1"/>
  <c r="G1193" i="1"/>
  <c r="H1197" i="1"/>
  <c r="G1197" i="1"/>
  <c r="H1201" i="1"/>
  <c r="G1201" i="1"/>
  <c r="H1205" i="1"/>
  <c r="G1205" i="1"/>
  <c r="H1209" i="1"/>
  <c r="G1209" i="1"/>
  <c r="H1213" i="1"/>
  <c r="G1213" i="1"/>
  <c r="G1554" i="1"/>
  <c r="H1554"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G1139" i="1"/>
  <c r="H1146" i="1"/>
  <c r="G1146" i="1"/>
  <c r="H1217" i="1"/>
  <c r="G1217" i="1"/>
  <c r="H1219" i="1"/>
  <c r="G1219" i="1"/>
  <c r="H1221" i="1"/>
  <c r="G1221" i="1"/>
  <c r="D3" i="1"/>
  <c r="D41"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G951" i="1"/>
  <c r="G955" i="1"/>
  <c r="G959" i="1"/>
  <c r="G963" i="1"/>
  <c r="G967" i="1"/>
  <c r="G971" i="1"/>
  <c r="G975" i="1"/>
  <c r="G979" i="1"/>
  <c r="G983" i="1"/>
  <c r="G989" i="1"/>
  <c r="G992" i="1"/>
  <c r="G996" i="1"/>
  <c r="G1000" i="1"/>
  <c r="G1004" i="1"/>
  <c r="G1008" i="1"/>
  <c r="G1012" i="1"/>
  <c r="G1016" i="1"/>
  <c r="G1020" i="1"/>
  <c r="G1024" i="1"/>
  <c r="G1028" i="1"/>
  <c r="G1032" i="1"/>
  <c r="G1036" i="1"/>
  <c r="G1040" i="1"/>
  <c r="G1044" i="1"/>
  <c r="G1050" i="1"/>
  <c r="G1054" i="1"/>
  <c r="G1058" i="1"/>
  <c r="G1062" i="1"/>
  <c r="G1066" i="1"/>
  <c r="G1070" i="1"/>
  <c r="G1074" i="1"/>
  <c r="G1078" i="1"/>
  <c r="G1081" i="1"/>
  <c r="G1083" i="1"/>
  <c r="G1085" i="1"/>
  <c r="G1087" i="1"/>
  <c r="G1089" i="1"/>
  <c r="G1091" i="1"/>
  <c r="G1093" i="1"/>
  <c r="G1095" i="1"/>
  <c r="G1114" i="1"/>
  <c r="G1116" i="1"/>
  <c r="G1118" i="1"/>
  <c r="G1120" i="1"/>
  <c r="G1122" i="1"/>
  <c r="G1124" i="1"/>
  <c r="G1126" i="1"/>
  <c r="G1128" i="1"/>
  <c r="G1130" i="1"/>
  <c r="G1132" i="1"/>
  <c r="G1134" i="1"/>
  <c r="G1143" i="1"/>
  <c r="H1137" i="1"/>
  <c r="H1141" i="1"/>
  <c r="H1145" i="1"/>
  <c r="H1300" i="1"/>
  <c r="H1302" i="1"/>
  <c r="H1304" i="1"/>
  <c r="H1306" i="1"/>
  <c r="H1308" i="1"/>
  <c r="H1310" i="1"/>
  <c r="H1312" i="1"/>
  <c r="H1314" i="1"/>
  <c r="H1316" i="1"/>
  <c r="H1318" i="1"/>
  <c r="H1320" i="1"/>
  <c r="H1322" i="1"/>
  <c r="H1324" i="1"/>
  <c r="H1326" i="1"/>
  <c r="H1328" i="1"/>
  <c r="H1409" i="1"/>
  <c r="H1411" i="1"/>
  <c r="H1471" i="1"/>
  <c r="J1471" i="1"/>
  <c r="G1471" i="1"/>
  <c r="I1471" i="1" s="1"/>
  <c r="H1473" i="1"/>
  <c r="J1473" i="1"/>
  <c r="G1473" i="1"/>
  <c r="I1473" i="1" s="1"/>
  <c r="H1475" i="1"/>
  <c r="G1475" i="1"/>
  <c r="G1520" i="1"/>
  <c r="H1520" i="1"/>
  <c r="G1538" i="1"/>
  <c r="H1538" i="1"/>
  <c r="G1552" i="1"/>
  <c r="H1552" i="1"/>
  <c r="G1568" i="1"/>
  <c r="H1568" i="1"/>
  <c r="H1148" i="1"/>
  <c r="G1148"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G1216" i="1"/>
  <c r="H1218" i="1"/>
  <c r="G1218" i="1"/>
  <c r="H1220" i="1"/>
  <c r="G1220" i="1"/>
  <c r="H1224" i="1"/>
  <c r="G1224" i="1"/>
  <c r="H1226" i="1"/>
  <c r="G1226" i="1"/>
  <c r="H1228" i="1"/>
  <c r="G1228" i="1"/>
  <c r="H1230" i="1"/>
  <c r="G1230" i="1"/>
  <c r="H1232" i="1"/>
  <c r="G1232" i="1"/>
  <c r="H1413" i="1"/>
  <c r="G1413" i="1"/>
  <c r="H1415" i="1"/>
  <c r="G1415" i="1"/>
  <c r="G1420" i="1"/>
  <c r="H1420" i="1"/>
  <c r="H1454" i="1"/>
  <c r="G1454" i="1"/>
  <c r="I1458" i="1"/>
  <c r="I1468" i="1"/>
  <c r="G1536" i="1"/>
  <c r="H1536" i="1"/>
  <c r="F152" i="4"/>
  <c r="D49" i="8"/>
  <c r="C1524" i="1" s="1"/>
  <c r="C1530" i="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66" i="9"/>
  <c r="H165" i="9"/>
  <c r="G189" i="9"/>
  <c r="E189" i="9" s="1"/>
  <c r="B189" i="9" s="1"/>
  <c r="G185" i="9"/>
  <c r="E185" i="9" s="1"/>
  <c r="B185" i="9" s="1"/>
  <c r="G181" i="9"/>
  <c r="E181" i="9" s="1"/>
  <c r="B181" i="9" s="1"/>
  <c r="G177" i="9"/>
  <c r="E177" i="9" s="1"/>
  <c r="B177" i="9" s="1"/>
  <c r="G173" i="9"/>
  <c r="E173" i="9" s="1"/>
  <c r="B173" i="9" s="1"/>
  <c r="G163" i="9"/>
  <c r="E163" i="9" s="1"/>
  <c r="B163" i="9" s="1"/>
  <c r="G186" i="9"/>
  <c r="E186" i="9" s="1"/>
  <c r="B186" i="9" s="1"/>
  <c r="G182" i="9"/>
  <c r="E182" i="9" s="1"/>
  <c r="B182" i="9" s="1"/>
  <c r="G178" i="9"/>
  <c r="E178" i="9" s="1"/>
  <c r="B178" i="9" s="1"/>
  <c r="G174" i="9"/>
  <c r="E174" i="9" s="1"/>
  <c r="B174" i="9" s="1"/>
  <c r="G164" i="9"/>
  <c r="E164" i="9" s="1"/>
  <c r="B164" i="9" s="1"/>
  <c r="G187" i="9"/>
  <c r="E187" i="9" s="1"/>
  <c r="B187" i="9" s="1"/>
  <c r="G183" i="9"/>
  <c r="E183" i="9" s="1"/>
  <c r="B183" i="9" s="1"/>
  <c r="G179" i="9"/>
  <c r="E179" i="9" s="1"/>
  <c r="B179" i="9" s="1"/>
  <c r="G175" i="9"/>
  <c r="E175" i="9" s="1"/>
  <c r="B175" i="9" s="1"/>
  <c r="G171" i="9"/>
  <c r="E171" i="9" s="1"/>
  <c r="B171" i="9" s="1"/>
  <c r="G169" i="9"/>
  <c r="E169" i="9" s="1"/>
  <c r="B169" i="9" s="1"/>
  <c r="G167" i="9"/>
  <c r="E167" i="9" s="1"/>
  <c r="B167" i="9" s="1"/>
  <c r="G165" i="9"/>
  <c r="E165" i="9" s="1"/>
  <c r="B165" i="9" s="1"/>
  <c r="G161" i="9"/>
  <c r="E161" i="9" s="1"/>
  <c r="B161" i="9" s="1"/>
  <c r="M213" i="9"/>
  <c r="G188" i="9"/>
  <c r="E188" i="9" s="1"/>
  <c r="B188" i="9" s="1"/>
  <c r="G180" i="9"/>
  <c r="E180" i="9" s="1"/>
  <c r="B180" i="9" s="1"/>
  <c r="G172" i="9"/>
  <c r="E172" i="9" s="1"/>
  <c r="B172" i="9" s="1"/>
  <c r="H166" i="9"/>
  <c r="G184" i="9"/>
  <c r="E184" i="9" s="1"/>
  <c r="B184" i="9" s="1"/>
  <c r="G176" i="9"/>
  <c r="E176" i="9" s="1"/>
  <c r="B176" i="9" s="1"/>
  <c r="G168" i="9"/>
  <c r="E168" i="9" s="1"/>
  <c r="B168" i="9" s="1"/>
  <c r="G170" i="9"/>
  <c r="E170" i="9" s="1"/>
  <c r="B170" i="9" s="1"/>
  <c r="I10" i="9"/>
  <c r="G162" i="9"/>
  <c r="E162" i="9" s="1"/>
  <c r="B162" i="9" s="1"/>
  <c r="H1135" i="1"/>
  <c r="H1139" i="1"/>
  <c r="H1143" i="1"/>
  <c r="H1147" i="1"/>
  <c r="H1301" i="1"/>
  <c r="H1303" i="1"/>
  <c r="H1305" i="1"/>
  <c r="H1307" i="1"/>
  <c r="H1309" i="1"/>
  <c r="H1311" i="1"/>
  <c r="H1313" i="1"/>
  <c r="H1315" i="1"/>
  <c r="H1317" i="1"/>
  <c r="H1319" i="1"/>
  <c r="H1321" i="1"/>
  <c r="H1323" i="1"/>
  <c r="H1325" i="1"/>
  <c r="H1327" i="1"/>
  <c r="H1410" i="1"/>
  <c r="G1427" i="1"/>
  <c r="H1427" i="1"/>
  <c r="J1472" i="1"/>
  <c r="H1472" i="1"/>
  <c r="G1472" i="1"/>
  <c r="J1474" i="1"/>
  <c r="H1474" i="1"/>
  <c r="G1474" i="1"/>
  <c r="I1474" i="1" s="1"/>
  <c r="G1486" i="1"/>
  <c r="H1486" i="1"/>
  <c r="G1502" i="1"/>
  <c r="H1502" i="1"/>
  <c r="F83" i="4"/>
  <c r="D82" i="4"/>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9" i="1"/>
  <c r="G1410" i="1"/>
  <c r="G1411" i="1"/>
  <c r="H1446" i="1"/>
  <c r="I1446" i="1" s="1"/>
  <c r="J1446" i="1"/>
  <c r="J1447" i="1"/>
  <c r="H1447" i="1"/>
  <c r="I1447" i="1" s="1"/>
  <c r="H1448" i="1"/>
  <c r="I1448" i="1" s="1"/>
  <c r="J1448" i="1"/>
  <c r="J1449" i="1"/>
  <c r="H1449" i="1"/>
  <c r="I1449" i="1" s="1"/>
  <c r="H1450" i="1"/>
  <c r="I1450" i="1" s="1"/>
  <c r="J1450" i="1"/>
  <c r="J1451" i="1"/>
  <c r="H1451" i="1"/>
  <c r="I1451" i="1" s="1"/>
  <c r="H1452" i="1"/>
  <c r="I1452" i="1" s="1"/>
  <c r="J1452" i="1"/>
  <c r="G1461" i="1"/>
  <c r="F571" i="4"/>
  <c r="D567" i="4"/>
  <c r="D580" i="4"/>
  <c r="F581" i="4"/>
  <c r="F8" i="5"/>
  <c r="E177" i="5"/>
  <c r="F180" i="5"/>
  <c r="E245" i="5"/>
  <c r="D1222" i="1" s="1"/>
  <c r="H1222" i="1" s="1"/>
  <c r="F246" i="5"/>
  <c r="H1419" i="1"/>
  <c r="H1426" i="1"/>
  <c r="G1428" i="1"/>
  <c r="G1432" i="1"/>
  <c r="H1434" i="1"/>
  <c r="H1437" i="1"/>
  <c r="G1439" i="1"/>
  <c r="I1439" i="1" s="1"/>
  <c r="G1440" i="1"/>
  <c r="I1440" i="1" s="1"/>
  <c r="G1441" i="1"/>
  <c r="I1441" i="1" s="1"/>
  <c r="G1442" i="1"/>
  <c r="I1442" i="1" s="1"/>
  <c r="G1443" i="1"/>
  <c r="I1443" i="1" s="1"/>
  <c r="G1444" i="1"/>
  <c r="I1444" i="1" s="1"/>
  <c r="J1445" i="1"/>
  <c r="J1462" i="1"/>
  <c r="H1462" i="1"/>
  <c r="H1463" i="1"/>
  <c r="I1463" i="1" s="1"/>
  <c r="J1463" i="1"/>
  <c r="J1464" i="1"/>
  <c r="H1464" i="1"/>
  <c r="I1464" i="1" s="1"/>
  <c r="H1465" i="1"/>
  <c r="I1465" i="1" s="1"/>
  <c r="J1465" i="1"/>
  <c r="J1466" i="1"/>
  <c r="H1466" i="1"/>
  <c r="H1467" i="1"/>
  <c r="I1467" i="1" s="1"/>
  <c r="J1467" i="1"/>
  <c r="J1468" i="1"/>
  <c r="H1468" i="1"/>
  <c r="H1488" i="1"/>
  <c r="H1490" i="1"/>
  <c r="H1504" i="1"/>
  <c r="H1506" i="1"/>
  <c r="H1526" i="1"/>
  <c r="H1540" i="1"/>
  <c r="H1542" i="1"/>
  <c r="H1556" i="1"/>
  <c r="H1558" i="1"/>
  <c r="H1572" i="1"/>
  <c r="H1574" i="1"/>
  <c r="E124" i="4"/>
  <c r="E298" i="4"/>
  <c r="F507" i="4"/>
  <c r="D484" i="4"/>
  <c r="E237" i="5"/>
  <c r="F122" i="6"/>
  <c r="C1416" i="1"/>
  <c r="C1423" i="1"/>
  <c r="F129" i="6"/>
  <c r="G1431" i="1"/>
  <c r="G1438" i="1"/>
  <c r="J1455" i="1"/>
  <c r="H1455" i="1"/>
  <c r="H1456" i="1"/>
  <c r="I1456" i="1" s="1"/>
  <c r="J1456" i="1"/>
  <c r="J1457" i="1"/>
  <c r="H1457" i="1"/>
  <c r="I1457" i="1" s="1"/>
  <c r="H1458" i="1"/>
  <c r="J1458" i="1"/>
  <c r="J1459" i="1"/>
  <c r="H1459" i="1"/>
  <c r="I1459" i="1" s="1"/>
  <c r="H1460" i="1"/>
  <c r="I1460" i="1" s="1"/>
  <c r="J1460" i="1"/>
  <c r="H1476" i="1"/>
  <c r="I1476" i="1" s="1"/>
  <c r="J1476" i="1"/>
  <c r="J1477" i="1"/>
  <c r="H1477" i="1"/>
  <c r="I1477" i="1" s="1"/>
  <c r="H1478" i="1"/>
  <c r="I1478" i="1" s="1"/>
  <c r="J1478" i="1"/>
  <c r="J1479" i="1"/>
  <c r="H1479" i="1"/>
  <c r="I1479" i="1" s="1"/>
  <c r="F8" i="4"/>
  <c r="D7" i="4"/>
  <c r="F134" i="4"/>
  <c r="D133" i="4"/>
  <c r="F70" i="5"/>
  <c r="D69" i="5"/>
  <c r="F224" i="5"/>
  <c r="D206" i="5"/>
  <c r="G1445" i="1"/>
  <c r="F202" i="4"/>
  <c r="D196" i="4"/>
  <c r="D151" i="4" s="1"/>
  <c r="D299" i="4"/>
  <c r="F300" i="4"/>
  <c r="D12" i="5"/>
  <c r="F13" i="5"/>
  <c r="D134" i="5"/>
  <c r="F135" i="5"/>
  <c r="E24" i="9"/>
  <c r="B24" i="9" s="1"/>
  <c r="B29" i="9"/>
  <c r="E40" i="9"/>
  <c r="B40" i="9" s="1"/>
  <c r="B45" i="9"/>
  <c r="D50" i="4"/>
  <c r="D224" i="4"/>
  <c r="D351" i="4"/>
  <c r="F352" i="4"/>
  <c r="F427" i="4"/>
  <c r="D421" i="4"/>
  <c r="E580" i="4"/>
  <c r="D574" i="1" s="1"/>
  <c r="F632" i="4"/>
  <c r="D625" i="4"/>
  <c r="H289" i="9"/>
  <c r="E289" i="9" s="1"/>
  <c r="B289" i="9" s="1"/>
  <c r="E87" i="5"/>
  <c r="E141" i="6"/>
  <c r="F10" i="6"/>
  <c r="D5" i="6"/>
  <c r="D114" i="6"/>
  <c r="F115" i="6"/>
  <c r="B34" i="9"/>
  <c r="B50" i="9"/>
  <c r="B58" i="9"/>
  <c r="E106" i="4"/>
  <c r="D102" i="1" s="1"/>
  <c r="F177" i="4"/>
  <c r="F216" i="4"/>
  <c r="D215" i="4"/>
  <c r="F253" i="4"/>
  <c r="D252" i="4"/>
  <c r="F264" i="4"/>
  <c r="D263" i="4"/>
  <c r="E644" i="4"/>
  <c r="D638" i="1" s="1"/>
  <c r="F530" i="4"/>
  <c r="D529" i="4"/>
  <c r="F594" i="4"/>
  <c r="D593" i="4"/>
  <c r="G143" i="9"/>
  <c r="E143" i="9" s="1"/>
  <c r="B143" i="9" s="1"/>
  <c r="F603" i="4"/>
  <c r="F119" i="5"/>
  <c r="D118" i="5"/>
  <c r="D238" i="5"/>
  <c r="F36" i="6"/>
  <c r="D35" i="6"/>
  <c r="E32" i="9"/>
  <c r="B32" i="9" s="1"/>
  <c r="B37" i="9"/>
  <c r="F391" i="4"/>
  <c r="D515" i="4"/>
  <c r="E593" i="4"/>
  <c r="D587" i="1" s="1"/>
  <c r="D42" i="8"/>
  <c r="B155" i="9"/>
  <c r="H21" i="9"/>
  <c r="F383" i="4"/>
  <c r="E459" i="4"/>
  <c r="F146" i="5"/>
  <c r="E309" i="9"/>
  <c r="B309" i="9" s="1"/>
  <c r="G21" i="9"/>
  <c r="B64" i="9"/>
  <c r="B151" i="9"/>
  <c r="B67" i="9"/>
  <c r="B71" i="9"/>
  <c r="B75" i="9"/>
  <c r="B79" i="9"/>
  <c r="B83" i="9"/>
  <c r="B87" i="9"/>
  <c r="B91" i="9"/>
  <c r="B95" i="9"/>
  <c r="B99" i="9"/>
  <c r="B103" i="9"/>
  <c r="B107" i="9"/>
  <c r="B111" i="9"/>
  <c r="B115" i="9"/>
  <c r="B119" i="9"/>
  <c r="B123" i="9"/>
  <c r="B127" i="9"/>
  <c r="B131" i="9"/>
  <c r="B135" i="9"/>
  <c r="B139" i="9"/>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B144" i="9"/>
  <c r="B148" i="9"/>
  <c r="B152" i="9"/>
  <c r="B156" i="9"/>
  <c r="F221" i="9"/>
  <c r="B221" i="9" s="1"/>
  <c r="F226" i="9"/>
  <c r="B226" i="9" s="1"/>
  <c r="F237" i="9"/>
  <c r="B237" i="9" s="1"/>
  <c r="F242" i="9"/>
  <c r="B242" i="9" s="1"/>
  <c r="F253" i="9"/>
  <c r="B253" i="9" s="1"/>
  <c r="B257" i="9"/>
  <c r="F258" i="9"/>
  <c r="B258" i="9" s="1"/>
  <c r="B297" i="9"/>
  <c r="F214" i="9"/>
  <c r="B214" i="9" s="1"/>
  <c r="F225" i="9"/>
  <c r="B225" i="9" s="1"/>
  <c r="F230" i="9"/>
  <c r="B230" i="9" s="1"/>
  <c r="F241" i="9"/>
  <c r="B241" i="9" s="1"/>
  <c r="F246" i="9"/>
  <c r="B246" i="9" s="1"/>
  <c r="B261" i="9"/>
  <c r="F262" i="9"/>
  <c r="B262" i="9" s="1"/>
  <c r="B223" i="9"/>
  <c r="B227" i="9"/>
  <c r="B231" i="9"/>
  <c r="B235" i="9"/>
  <c r="B239" i="9"/>
  <c r="B243" i="9"/>
  <c r="B247" i="9"/>
  <c r="B255" i="9"/>
  <c r="B260" i="9"/>
  <c r="B263" i="9"/>
  <c r="B264" i="9"/>
  <c r="B267" i="9"/>
  <c r="B268" i="9"/>
  <c r="B271" i="9"/>
  <c r="B286" i="9"/>
  <c r="E292" i="9"/>
  <c r="B292" i="9" s="1"/>
  <c r="E296" i="9"/>
  <c r="B296" i="9" s="1"/>
  <c r="B302" i="9"/>
  <c r="E283" i="9"/>
  <c r="B283" i="9" s="1"/>
  <c r="B294" i="9"/>
  <c r="B298" i="9"/>
  <c r="E304" i="9"/>
  <c r="B304" i="9" s="1"/>
  <c r="D1436" i="1" l="1"/>
  <c r="I29" i="3"/>
  <c r="I1455" i="1"/>
  <c r="G315" i="9"/>
  <c r="E315" i="9" s="1"/>
  <c r="E314" i="9" s="1"/>
  <c r="I10" i="3" s="1"/>
  <c r="I30" i="3"/>
  <c r="D1453" i="1"/>
  <c r="C1436" i="1"/>
  <c r="G1401" i="1"/>
  <c r="F245" i="5"/>
  <c r="G411" i="1"/>
  <c r="H412" i="1"/>
  <c r="F643" i="4"/>
  <c r="C637" i="1"/>
  <c r="H637" i="1" s="1"/>
  <c r="B315" i="9"/>
  <c r="G412" i="1"/>
  <c r="G1222" i="1"/>
  <c r="G1113" i="1"/>
  <c r="E7" i="5"/>
  <c r="F644" i="4"/>
  <c r="E350" i="4"/>
  <c r="E407" i="4" s="1"/>
  <c r="D402" i="1" s="1"/>
  <c r="D358" i="1"/>
  <c r="F163" i="4"/>
  <c r="E151" i="4"/>
  <c r="E289" i="4" s="1"/>
  <c r="H159" i="1"/>
  <c r="G159" i="1"/>
  <c r="E21" i="9"/>
  <c r="B21" i="9" s="1"/>
  <c r="D289" i="4"/>
  <c r="H17" i="3"/>
  <c r="C147" i="1"/>
  <c r="F263" i="4"/>
  <c r="C259" i="1"/>
  <c r="F215" i="4"/>
  <c r="C211" i="1"/>
  <c r="D141" i="6"/>
  <c r="F5" i="6"/>
  <c r="C1299" i="1"/>
  <c r="H24" i="3"/>
  <c r="D420" i="4"/>
  <c r="F421" i="4"/>
  <c r="C415" i="1"/>
  <c r="F134" i="5"/>
  <c r="C1112" i="1"/>
  <c r="F133" i="4"/>
  <c r="C129" i="1"/>
  <c r="G1423" i="1"/>
  <c r="H1423" i="1"/>
  <c r="F82" i="4"/>
  <c r="C78" i="1"/>
  <c r="I34" i="3"/>
  <c r="C1517" i="1"/>
  <c r="F238" i="5"/>
  <c r="D237" i="5"/>
  <c r="C1215" i="1"/>
  <c r="D528" i="4"/>
  <c r="F529" i="4"/>
  <c r="C523" i="1"/>
  <c r="G310" i="9"/>
  <c r="E310" i="9" s="1"/>
  <c r="B310" i="9" s="1"/>
  <c r="F206" i="5"/>
  <c r="D176" i="5"/>
  <c r="C1183" i="1"/>
  <c r="H1416" i="1"/>
  <c r="G1416" i="1"/>
  <c r="F580" i="4"/>
  <c r="C574" i="1"/>
  <c r="F118" i="5"/>
  <c r="C1096" i="1"/>
  <c r="F252" i="4"/>
  <c r="C248" i="1"/>
  <c r="I28" i="3"/>
  <c r="D1435" i="1"/>
  <c r="F12" i="5"/>
  <c r="C990" i="1"/>
  <c r="F7" i="4"/>
  <c r="D6" i="4"/>
  <c r="C3" i="1"/>
  <c r="D43" i="8"/>
  <c r="K1450" i="9" s="1"/>
  <c r="D293" i="1"/>
  <c r="D7" i="5"/>
  <c r="F567" i="4"/>
  <c r="C561" i="1"/>
  <c r="B192" i="9"/>
  <c r="F213" i="9"/>
  <c r="B213" i="9" s="1"/>
  <c r="H41" i="1"/>
  <c r="G41" i="1"/>
  <c r="F224" i="4"/>
  <c r="C220" i="1"/>
  <c r="D298" i="4"/>
  <c r="F299" i="4"/>
  <c r="C294" i="1"/>
  <c r="F484" i="4"/>
  <c r="C478" i="1"/>
  <c r="G1524" i="1"/>
  <c r="H1524" i="1"/>
  <c r="E420" i="4"/>
  <c r="D453" i="1"/>
  <c r="F515" i="4"/>
  <c r="C509" i="1"/>
  <c r="F625" i="4"/>
  <c r="C619" i="1"/>
  <c r="F50" i="4"/>
  <c r="C46" i="1"/>
  <c r="F196" i="4"/>
  <c r="C192" i="1"/>
  <c r="E528" i="4"/>
  <c r="H307" i="9"/>
  <c r="E307" i="9" s="1"/>
  <c r="B307" i="9" s="1"/>
  <c r="E176" i="5"/>
  <c r="F177" i="5"/>
  <c r="D1154" i="1"/>
  <c r="F35" i="6"/>
  <c r="C1329" i="1"/>
  <c r="H25" i="3"/>
  <c r="F593" i="4"/>
  <c r="C587" i="1"/>
  <c r="H638" i="1"/>
  <c r="G638" i="1"/>
  <c r="H102" i="1"/>
  <c r="G102" i="1"/>
  <c r="F114" i="6"/>
  <c r="H27" i="3"/>
  <c r="C1408" i="1"/>
  <c r="E68" i="5"/>
  <c r="D1065" i="1"/>
  <c r="D350" i="4"/>
  <c r="F351" i="4"/>
  <c r="C346" i="1"/>
  <c r="D68" i="5"/>
  <c r="F69" i="5"/>
  <c r="C1047" i="1"/>
  <c r="I23" i="3"/>
  <c r="D1214" i="1"/>
  <c r="F124" i="4"/>
  <c r="D120" i="1"/>
  <c r="F106" i="4"/>
  <c r="I1472" i="1"/>
  <c r="E166" i="9"/>
  <c r="B166" i="9" s="1"/>
  <c r="G1530" i="1"/>
  <c r="H1530" i="1"/>
  <c r="E6" i="4"/>
  <c r="G1436" i="1" l="1"/>
  <c r="H1453" i="1"/>
  <c r="G1453" i="1"/>
  <c r="H1436" i="1"/>
  <c r="G637" i="1"/>
  <c r="E6" i="5"/>
  <c r="D984" i="1" s="1"/>
  <c r="D985" i="1"/>
  <c r="I20" i="3"/>
  <c r="H358" i="1"/>
  <c r="G358" i="1"/>
  <c r="D345" i="1"/>
  <c r="E408" i="4"/>
  <c r="D403" i="1" s="1"/>
  <c r="F151" i="4"/>
  <c r="D147" i="1"/>
  <c r="G147" i="1" s="1"/>
  <c r="I17" i="3"/>
  <c r="E412" i="4"/>
  <c r="E290" i="4"/>
  <c r="D286" i="1" s="1"/>
  <c r="I16" i="3"/>
  <c r="D2" i="1"/>
  <c r="F68" i="5"/>
  <c r="H21" i="3"/>
  <c r="C1046" i="1"/>
  <c r="H1065" i="1"/>
  <c r="G1065" i="1"/>
  <c r="H1329" i="1"/>
  <c r="G1329" i="1"/>
  <c r="H46" i="1"/>
  <c r="G46" i="1"/>
  <c r="G509" i="1"/>
  <c r="H509" i="1"/>
  <c r="G294" i="1"/>
  <c r="H294" i="1"/>
  <c r="G312" i="9"/>
  <c r="E312" i="9" s="1"/>
  <c r="H346" i="1"/>
  <c r="G346" i="1"/>
  <c r="I21" i="3"/>
  <c r="D1046" i="1"/>
  <c r="G587" i="1"/>
  <c r="H587" i="1"/>
  <c r="H1154" i="1"/>
  <c r="G1154" i="1"/>
  <c r="E636" i="4"/>
  <c r="D630" i="1" s="1"/>
  <c r="D522" i="1"/>
  <c r="D6" i="5"/>
  <c r="F7" i="5"/>
  <c r="C985" i="1"/>
  <c r="H20" i="3"/>
  <c r="G3" i="1"/>
  <c r="H3" i="1"/>
  <c r="H574" i="1"/>
  <c r="G574" i="1"/>
  <c r="H1183" i="1"/>
  <c r="G1183" i="1"/>
  <c r="G523" i="1"/>
  <c r="H523" i="1"/>
  <c r="F237" i="5"/>
  <c r="H23" i="3"/>
  <c r="C1214" i="1"/>
  <c r="G313" i="9"/>
  <c r="E313" i="9" s="1"/>
  <c r="B313" i="9" s="1"/>
  <c r="H1112" i="1"/>
  <c r="G1112" i="1"/>
  <c r="F420" i="4"/>
  <c r="D635" i="4"/>
  <c r="C414" i="1"/>
  <c r="F141" i="6"/>
  <c r="C1435" i="1"/>
  <c r="H28" i="3"/>
  <c r="H259" i="1"/>
  <c r="G259" i="1"/>
  <c r="D413" i="4"/>
  <c r="D291" i="4"/>
  <c r="F289" i="4"/>
  <c r="C285" i="1"/>
  <c r="H120" i="1"/>
  <c r="G120" i="1"/>
  <c r="G1047" i="1"/>
  <c r="H1047" i="1"/>
  <c r="H1408" i="1"/>
  <c r="G1408" i="1"/>
  <c r="H192" i="1"/>
  <c r="G192" i="1"/>
  <c r="H619" i="1"/>
  <c r="G619" i="1"/>
  <c r="H453" i="1"/>
  <c r="G453" i="1"/>
  <c r="H478" i="1"/>
  <c r="G478" i="1"/>
  <c r="D407" i="4"/>
  <c r="F298" i="4"/>
  <c r="C293" i="1"/>
  <c r="D412" i="4"/>
  <c r="D290" i="4"/>
  <c r="F6" i="4"/>
  <c r="H16" i="3"/>
  <c r="C2" i="1"/>
  <c r="H1096" i="1"/>
  <c r="G1096" i="1"/>
  <c r="F176" i="5"/>
  <c r="D175" i="5"/>
  <c r="H22" i="3"/>
  <c r="C1153" i="1"/>
  <c r="G317" i="9"/>
  <c r="E317" i="9" s="1"/>
  <c r="I35" i="3"/>
  <c r="C1518" i="1"/>
  <c r="G990" i="1"/>
  <c r="H990" i="1"/>
  <c r="H248" i="1"/>
  <c r="G248" i="1"/>
  <c r="H1215" i="1"/>
  <c r="G1215" i="1"/>
  <c r="F350" i="4"/>
  <c r="D408" i="4"/>
  <c r="C345" i="1"/>
  <c r="E175" i="5"/>
  <c r="D1152" i="1" s="1"/>
  <c r="I22" i="3"/>
  <c r="D1153" i="1"/>
  <c r="H19" i="9"/>
  <c r="E19" i="9" s="1"/>
  <c r="B19" i="9" s="1"/>
  <c r="E635" i="4"/>
  <c r="D629" i="1" s="1"/>
  <c r="D414" i="1"/>
  <c r="G220" i="1"/>
  <c r="H220" i="1"/>
  <c r="E413" i="4"/>
  <c r="E291" i="4"/>
  <c r="D287" i="1" s="1"/>
  <c r="D285" i="1"/>
  <c r="H561" i="1"/>
  <c r="G561" i="1"/>
  <c r="D636" i="4"/>
  <c r="F528" i="4"/>
  <c r="C522" i="1"/>
  <c r="H1517" i="1"/>
  <c r="G1517" i="1"/>
  <c r="H11" i="3"/>
  <c r="H78" i="1"/>
  <c r="G78" i="1"/>
  <c r="H129" i="1"/>
  <c r="G129" i="1"/>
  <c r="H415" i="1"/>
  <c r="G415" i="1"/>
  <c r="H1299" i="1"/>
  <c r="G1299" i="1"/>
  <c r="H211" i="1"/>
  <c r="G211" i="1"/>
  <c r="H147" i="1" l="1"/>
  <c r="E415" i="4"/>
  <c r="D410" i="1" s="1"/>
  <c r="E640" i="4"/>
  <c r="D408" i="1"/>
  <c r="F291" i="4"/>
  <c r="C287" i="1"/>
  <c r="F635" i="4"/>
  <c r="C629" i="1"/>
  <c r="H522" i="1"/>
  <c r="G522" i="1"/>
  <c r="G345" i="1"/>
  <c r="H345" i="1"/>
  <c r="H1153" i="1"/>
  <c r="G1153" i="1"/>
  <c r="H293" i="1"/>
  <c r="G293" i="1"/>
  <c r="F413" i="4"/>
  <c r="D640" i="4"/>
  <c r="D415" i="4"/>
  <c r="C408" i="1"/>
  <c r="G1435" i="1"/>
  <c r="H1435" i="1"/>
  <c r="H1214" i="1"/>
  <c r="G1214" i="1"/>
  <c r="G985" i="1"/>
  <c r="H985" i="1"/>
  <c r="N3" i="9"/>
  <c r="F408" i="4"/>
  <c r="C403" i="1"/>
  <c r="G1518" i="1"/>
  <c r="H1518" i="1"/>
  <c r="F290" i="4"/>
  <c r="C286" i="1"/>
  <c r="H285" i="1"/>
  <c r="G285" i="1"/>
  <c r="E639" i="4"/>
  <c r="E414" i="4"/>
  <c r="D409" i="1" s="1"/>
  <c r="D407" i="1"/>
  <c r="H9" i="3"/>
  <c r="F636" i="4"/>
  <c r="C630" i="1"/>
  <c r="F175" i="5"/>
  <c r="C1152" i="1"/>
  <c r="H2" i="1"/>
  <c r="G2" i="1"/>
  <c r="D414" i="4"/>
  <c r="D639" i="4"/>
  <c r="F412" i="4"/>
  <c r="C407" i="1"/>
  <c r="F407" i="4"/>
  <c r="C402" i="1"/>
  <c r="G414" i="1"/>
  <c r="H414" i="1"/>
  <c r="G278" i="9"/>
  <c r="G284" i="9"/>
  <c r="E284" i="9" s="1"/>
  <c r="B284" i="9" s="1"/>
  <c r="F6" i="5"/>
  <c r="C984" i="1"/>
  <c r="E311" i="9"/>
  <c r="I11" i="3" s="1"/>
  <c r="B312" i="9"/>
  <c r="H278" i="9"/>
  <c r="E316" i="9"/>
  <c r="B317" i="9"/>
  <c r="G1046" i="1"/>
  <c r="H1046" i="1"/>
  <c r="E278" i="9" l="1"/>
  <c r="B278" i="9" s="1"/>
  <c r="H402" i="1"/>
  <c r="G402" i="1"/>
  <c r="F639" i="4"/>
  <c r="D641" i="4"/>
  <c r="C633" i="1"/>
  <c r="F414" i="4"/>
  <c r="C409" i="1"/>
  <c r="H1152" i="1"/>
  <c r="G1152" i="1"/>
  <c r="K3" i="9"/>
  <c r="I9" i="3"/>
  <c r="H408" i="1"/>
  <c r="G408" i="1"/>
  <c r="G629" i="1"/>
  <c r="H629" i="1"/>
  <c r="H8" i="3"/>
  <c r="G984" i="1"/>
  <c r="H984" i="1"/>
  <c r="G407" i="1"/>
  <c r="H407" i="1"/>
  <c r="F415" i="4"/>
  <c r="C410" i="1"/>
  <c r="H630" i="1"/>
  <c r="G630" i="1"/>
  <c r="G286" i="1"/>
  <c r="H286" i="1"/>
  <c r="G403" i="1"/>
  <c r="H403" i="1"/>
  <c r="D642" i="4"/>
  <c r="F640" i="4"/>
  <c r="C634" i="1"/>
  <c r="H287" i="1"/>
  <c r="G287" i="1"/>
  <c r="E642" i="4"/>
  <c r="D634" i="1"/>
  <c r="E641" i="4"/>
  <c r="D633" i="1"/>
  <c r="E277" i="9" l="1"/>
  <c r="I8" i="3" s="1"/>
  <c r="D646" i="4"/>
  <c r="F642" i="4"/>
  <c r="C636" i="1"/>
  <c r="D645" i="4"/>
  <c r="F641" i="4"/>
  <c r="C635" i="1"/>
  <c r="E645" i="4"/>
  <c r="D635" i="1"/>
  <c r="M3" i="9"/>
  <c r="H634" i="1"/>
  <c r="G634" i="1"/>
  <c r="E646" i="4"/>
  <c r="D636" i="1"/>
  <c r="G410" i="1"/>
  <c r="H410" i="1"/>
  <c r="H409" i="1"/>
  <c r="G409" i="1"/>
  <c r="H633" i="1"/>
  <c r="G633" i="1"/>
  <c r="G276" i="9" l="1"/>
  <c r="E276" i="9" s="1"/>
  <c r="B276" i="9" s="1"/>
  <c r="F645" i="4"/>
  <c r="H18" i="3"/>
  <c r="C639" i="1"/>
  <c r="I18" i="3"/>
  <c r="D639" i="1"/>
  <c r="G636" i="1"/>
  <c r="H636" i="1"/>
  <c r="I19" i="3"/>
  <c r="D640" i="1"/>
  <c r="H635" i="1"/>
  <c r="G635" i="1"/>
  <c r="F646" i="4"/>
  <c r="H19" i="3"/>
  <c r="C640" i="1"/>
  <c r="H639" i="1" l="1"/>
  <c r="G639" i="1"/>
  <c r="H7" i="3"/>
  <c r="H640" i="1"/>
  <c r="G640" i="1"/>
  <c r="J3" i="9" l="1"/>
  <c r="M272" i="9" l="1"/>
  <c r="L272" i="9"/>
  <c r="G274" i="9"/>
  <c r="H274" i="9"/>
  <c r="G18" i="9"/>
  <c r="H18" i="9"/>
  <c r="I17" i="9"/>
  <c r="J10" i="9"/>
  <c r="K5" i="9"/>
  <c r="K8" i="9"/>
  <c r="K10" i="9"/>
  <c r="J12" i="9"/>
  <c r="K11" i="9"/>
  <c r="J13" i="9"/>
  <c r="G17" i="9"/>
  <c r="G16" i="9"/>
  <c r="I12" i="9"/>
  <c r="K6" i="9"/>
  <c r="M16" i="9"/>
  <c r="M15" i="9"/>
  <c r="G15" i="9"/>
  <c r="I11" i="9"/>
  <c r="K12" i="9"/>
  <c r="K9" i="9"/>
  <c r="I13" i="9"/>
  <c r="K7" i="9"/>
  <c r="J8" i="9"/>
  <c r="J9" i="9"/>
  <c r="J11" i="9"/>
  <c r="J17" i="9"/>
  <c r="H17" i="9"/>
  <c r="H16" i="9"/>
  <c r="H15" i="9"/>
  <c r="K13" i="9"/>
  <c r="I7" i="9"/>
  <c r="I6" i="9"/>
  <c r="I8" i="9"/>
  <c r="J7" i="9"/>
  <c r="I9" i="9"/>
  <c r="J6" i="9"/>
  <c r="J5" i="9"/>
  <c r="I5" i="9"/>
  <c r="L16" i="9"/>
  <c r="L15" i="9"/>
  <c r="F15" i="9" l="1"/>
  <c r="E10" i="9"/>
  <c r="B10" i="9" s="1"/>
  <c r="F16" i="9"/>
  <c r="F272" i="9"/>
  <c r="B272" i="9" s="1"/>
  <c r="E7" i="9"/>
  <c r="B7" i="9" s="1"/>
  <c r="E6" i="9"/>
  <c r="B6" i="9" s="1"/>
  <c r="E13" i="9"/>
  <c r="B13" i="9" s="1"/>
  <c r="E9" i="9"/>
  <c r="B9" i="9" s="1"/>
  <c r="E17" i="9"/>
  <c r="B17" i="9" s="1"/>
  <c r="E274" i="9"/>
  <c r="E5" i="9"/>
  <c r="E11" i="9"/>
  <c r="B11" i="9" s="1"/>
  <c r="E16" i="9"/>
  <c r="E8" i="9"/>
  <c r="B8" i="9" s="1"/>
  <c r="E15" i="9"/>
  <c r="E12" i="9"/>
  <c r="B12" i="9" s="1"/>
  <c r="E18" i="9"/>
  <c r="B18" i="9" s="1"/>
  <c r="B16" i="9" l="1"/>
  <c r="F20" i="9"/>
  <c r="F14" i="9"/>
  <c r="B5" i="9"/>
  <c r="E4" i="9"/>
  <c r="B15" i="9"/>
  <c r="E14" i="9"/>
  <c r="B274" i="9"/>
  <c r="E20" i="9"/>
  <c r="I7" i="3" s="1"/>
  <c r="F3" i="9" l="1"/>
  <c r="E3" i="9"/>
</calcChain>
</file>

<file path=xl/sharedStrings.xml><?xml version="1.0" encoding="utf-8"?>
<sst xmlns="http://schemas.openxmlformats.org/spreadsheetml/2006/main" count="4371" uniqueCount="3422">
  <si>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</si>
  <si>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</si>
  <si>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</si>
  <si>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</si>
  <si>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</si>
  <si>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</si>
  <si>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</si>
  <si>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</si>
  <si>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</si>
  <si>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</si>
  <si>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</si>
  <si>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</si>
  <si>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</si>
  <si>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</si>
  <si>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</si>
  <si>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</si>
  <si>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</si>
  <si>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</si>
  <si>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</si>
  <si>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</si>
  <si>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</si>
  <si>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</si>
  <si>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</si>
  <si>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</si>
  <si>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</si>
  <si>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</si>
  <si>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</si>
  <si>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</si>
  <si>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</si>
  <si>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</si>
  <si>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</si>
  <si>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 xml:space="preserve">HRVATSKI PRIRODOSLOVNI MUZEJ </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</si>
  <si>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</si>
  <si>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</si>
  <si>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</si>
  <si>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</si>
  <si>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</si>
  <si>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</si>
  <si>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</si>
  <si>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</si>
  <si>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</si>
  <si>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</si>
  <si>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</si>
  <si>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</si>
  <si>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</si>
  <si>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</si>
  <si>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</si>
  <si>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</si>
  <si>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</si>
  <si>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 xml:space="preserve">24963 - HRVATSKI PRIRODOSLOVNI MUZEJ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</si>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</sst>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7509054.0399999991</v>
      </c>
      <c r="D2" s="6">
        <f>'PR-RAS'!E6</f>
        <v>22712608.859999999</v>
      </c>
      <c r="E2" s="6">
        <v>0</v>
      </c>
      <c r="F2" s="6">
        <v>0</v>
      </c>
      <c r="G2" s="7">
        <f t="shared" ref="G2:G264" si="0">(B2/1000)*(C2*1+D2*2)</f>
        <v>52934.271759999996</v>
      </c>
      <c r="H2" s="7">
        <f t="shared" ref="H2:H264"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2626619.8499999996</v>
      </c>
      <c r="D46" s="1">
        <f>'PR-RAS'!E50</f>
        <v>13133084.68</v>
      </c>
      <c r="E46" s="1">
        <v>0</v>
      </c>
      <c r="F46" s="1">
        <v>0</v>
      </c>
      <c r="G46" s="2">
        <f t="shared" si="0"/>
        <v>1300175.5144499999</v>
      </c>
      <c r="H46" s="2">
        <f t="shared" si="1"/>
        <v>0.47000000067055225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163167.01999999999</v>
      </c>
      <c r="D50" s="1">
        <f>'PR-RAS'!E54</f>
        <v>0</v>
      </c>
      <c r="E50" s="1">
        <v>0</v>
      </c>
      <c r="F50" s="1">
        <v>0</v>
      </c>
      <c r="G50" s="2">
        <f t="shared" si="0"/>
        <v>7995.1839799999998</v>
      </c>
      <c r="H50" s="2">
        <f t="shared" si="1"/>
        <v>1.9999999989522621E-2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163167.01999999999</v>
      </c>
      <c r="D51" s="1">
        <f>'PR-RAS'!E55</f>
        <v>0</v>
      </c>
      <c r="E51" s="1">
        <v>0</v>
      </c>
      <c r="F51" s="1">
        <v>0</v>
      </c>
      <c r="G51" s="2">
        <f t="shared" si="0"/>
        <v>8158.3509999999997</v>
      </c>
      <c r="H51" s="2">
        <f t="shared" si="1"/>
        <v>1.9999999989522621E-2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23015.46</v>
      </c>
      <c r="D55" s="1">
        <f>'PR-RAS'!E59</f>
        <v>0</v>
      </c>
      <c r="E55" s="1">
        <v>0</v>
      </c>
      <c r="F55" s="1">
        <v>0</v>
      </c>
      <c r="G55" s="2">
        <f t="shared" si="0"/>
        <v>1242.83484</v>
      </c>
      <c r="H55" s="2">
        <f t="shared" si="1"/>
        <v>0.45999999999912689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23015.46</v>
      </c>
      <c r="D56" s="1">
        <f>'PR-RAS'!E60</f>
        <v>0</v>
      </c>
      <c r="E56" s="1">
        <v>0</v>
      </c>
      <c r="F56" s="1">
        <v>0</v>
      </c>
      <c r="G56" s="2">
        <f t="shared" si="0"/>
        <v>1265.8503000000001</v>
      </c>
      <c r="H56" s="2">
        <f t="shared" si="1"/>
        <v>0.45999999999912689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79774.34</v>
      </c>
      <c r="D64" s="1">
        <f>'PR-RAS'!E68</f>
        <v>566153.28</v>
      </c>
      <c r="E64" s="1">
        <v>0</v>
      </c>
      <c r="F64" s="1">
        <v>0</v>
      </c>
      <c r="G64" s="2">
        <f t="shared" si="0"/>
        <v>76361.096700000009</v>
      </c>
      <c r="H64" s="2">
        <f t="shared" si="1"/>
        <v>0.62000000002444722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20821.72</v>
      </c>
      <c r="E65" s="1">
        <v>0</v>
      </c>
      <c r="F65" s="1">
        <v>0</v>
      </c>
      <c r="G65" s="2">
        <f t="shared" si="0"/>
        <v>2665.1801600000003</v>
      </c>
      <c r="H65" s="2">
        <f t="shared" si="1"/>
        <v>0.27999999999883585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79774.34</v>
      </c>
      <c r="D66" s="1">
        <f>'PR-RAS'!E70</f>
        <v>545331.56000000006</v>
      </c>
      <c r="E66" s="1">
        <v>0</v>
      </c>
      <c r="F66" s="1">
        <v>0</v>
      </c>
      <c r="G66" s="2">
        <f t="shared" si="0"/>
        <v>76078.434900000022</v>
      </c>
      <c r="H66" s="2">
        <f t="shared" si="1"/>
        <v>0.77999999994062819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2360663.0299999998</v>
      </c>
      <c r="D70" s="1">
        <f>'PR-RAS'!E74</f>
        <v>12566931.4</v>
      </c>
      <c r="E70" s="1">
        <v>0</v>
      </c>
      <c r="F70" s="1">
        <v>0</v>
      </c>
      <c r="G70" s="2">
        <f t="shared" si="0"/>
        <v>1897122.2822700003</v>
      </c>
      <c r="H70" s="2">
        <f t="shared" si="1"/>
        <v>0.43000000016763806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2873888.27</v>
      </c>
      <c r="E71" s="1">
        <v>0</v>
      </c>
      <c r="F71" s="1">
        <v>0</v>
      </c>
      <c r="G71" s="2">
        <f t="shared" si="0"/>
        <v>402344.35780000006</v>
      </c>
      <c r="H71" s="2">
        <f t="shared" si="1"/>
        <v>0.27000000001862645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2360663.0299999998</v>
      </c>
      <c r="D72" s="1">
        <f>'PR-RAS'!E76</f>
        <v>9693043.1300000008</v>
      </c>
      <c r="E72" s="1">
        <v>0</v>
      </c>
      <c r="F72" s="1">
        <v>0</v>
      </c>
      <c r="G72" s="2">
        <f t="shared" si="0"/>
        <v>1544019.1995900001</v>
      </c>
      <c r="H72" s="2">
        <f t="shared" si="1"/>
        <v>0.1600000006146729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3744.98</v>
      </c>
      <c r="D78" s="1">
        <f>'PR-RAS'!E82</f>
        <v>8395.51</v>
      </c>
      <c r="E78" s="1">
        <v>0</v>
      </c>
      <c r="F78" s="1">
        <v>0</v>
      </c>
      <c r="G78" s="2">
        <f t="shared" si="0"/>
        <v>1581.2719999999999</v>
      </c>
      <c r="H78" s="2">
        <f t="shared" si="1"/>
        <v>0.50999999999976353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3744.98</v>
      </c>
      <c r="D79" s="1">
        <f>'PR-RAS'!E83</f>
        <v>8395.51</v>
      </c>
      <c r="E79" s="1">
        <v>0</v>
      </c>
      <c r="F79" s="1">
        <v>0</v>
      </c>
      <c r="G79" s="2">
        <f t="shared" si="0"/>
        <v>1601.808</v>
      </c>
      <c r="H79" s="2">
        <f t="shared" si="1"/>
        <v>0.50999999999976353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1.95</v>
      </c>
      <c r="D81" s="1">
        <f>'PR-RAS'!E85</f>
        <v>5.17</v>
      </c>
      <c r="E81" s="1">
        <v>0</v>
      </c>
      <c r="F81" s="1">
        <v>0</v>
      </c>
      <c r="G81" s="2">
        <f t="shared" si="0"/>
        <v>0.98319999999999996</v>
      </c>
      <c r="H81" s="2">
        <f t="shared" si="1"/>
        <v>0.21999999999999997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1150.6199999999999</v>
      </c>
      <c r="E82" s="1">
        <v>0</v>
      </c>
      <c r="F82" s="1">
        <v>0</v>
      </c>
      <c r="G82" s="2">
        <f t="shared" si="0"/>
        <v>186.40043999999997</v>
      </c>
      <c r="H82" s="2">
        <f t="shared" si="1"/>
        <v>0.38000000000010914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185.49</v>
      </c>
      <c r="D83" s="1">
        <f>'PR-RAS'!E87</f>
        <v>14.97</v>
      </c>
      <c r="E83" s="1">
        <v>0</v>
      </c>
      <c r="F83" s="1">
        <v>0</v>
      </c>
      <c r="G83" s="2">
        <f t="shared" si="0"/>
        <v>17.66526</v>
      </c>
      <c r="H83" s="2">
        <f t="shared" si="1"/>
        <v>0.52000000000000846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3557.54</v>
      </c>
      <c r="D84" s="1">
        <f>'PR-RAS'!E88</f>
        <v>7224.75</v>
      </c>
      <c r="E84" s="1">
        <v>0</v>
      </c>
      <c r="F84" s="1">
        <v>0</v>
      </c>
      <c r="G84" s="2">
        <f t="shared" si="0"/>
        <v>1494.5843200000002</v>
      </c>
      <c r="H84" s="2">
        <f t="shared" si="1"/>
        <v>0.71000000000003638</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12638.51</v>
      </c>
      <c r="D102" s="1">
        <f>'PR-RAS'!E106</f>
        <v>28002.94</v>
      </c>
      <c r="E102" s="1">
        <v>0</v>
      </c>
      <c r="F102" s="1">
        <v>0</v>
      </c>
      <c r="G102" s="2">
        <f t="shared" si="0"/>
        <v>6933.0833900000007</v>
      </c>
      <c r="H102" s="2">
        <f t="shared" si="1"/>
        <v>0.55000000000109139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12638.51</v>
      </c>
      <c r="D108" s="1">
        <f>'PR-RAS'!E112</f>
        <v>28002.94</v>
      </c>
      <c r="E108" s="1">
        <v>0</v>
      </c>
      <c r="F108" s="1">
        <v>0</v>
      </c>
      <c r="G108" s="2">
        <f t="shared" si="0"/>
        <v>7344.9497299999994</v>
      </c>
      <c r="H108" s="2">
        <f t="shared" si="1"/>
        <v>0.55000000000109139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12638.51</v>
      </c>
      <c r="D113" s="1">
        <f>'PR-RAS'!E117</f>
        <v>28002.94</v>
      </c>
      <c r="E113" s="1">
        <v>0</v>
      </c>
      <c r="F113" s="1">
        <v>0</v>
      </c>
      <c r="G113" s="2">
        <f t="shared" si="0"/>
        <v>7688.1716800000004</v>
      </c>
      <c r="H113" s="2">
        <f t="shared" si="1"/>
        <v>0.55000000000109139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178739.27</v>
      </c>
      <c r="D120" s="1">
        <f>'PR-RAS'!E124</f>
        <v>254517.18000000002</v>
      </c>
      <c r="E120" s="1">
        <v>0</v>
      </c>
      <c r="F120" s="1">
        <v>0</v>
      </c>
      <c r="G120" s="2">
        <f t="shared" si="0"/>
        <v>81845.061969999995</v>
      </c>
      <c r="H120" s="2">
        <f t="shared" si="1"/>
        <v>0.45000000001164153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176084.81</v>
      </c>
      <c r="D121" s="1">
        <f>'PR-RAS'!E125</f>
        <v>254517.18000000002</v>
      </c>
      <c r="E121" s="1">
        <v>0</v>
      </c>
      <c r="F121" s="1">
        <v>0</v>
      </c>
      <c r="G121" s="2">
        <f t="shared" si="0"/>
        <v>82214.300400000007</v>
      </c>
      <c r="H121" s="2">
        <f t="shared" si="1"/>
        <v>0.37000000002444722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155.18</v>
      </c>
      <c r="D122" s="1">
        <f>'PR-RAS'!E126</f>
        <v>1734.89</v>
      </c>
      <c r="E122" s="1">
        <v>0</v>
      </c>
      <c r="F122" s="1">
        <v>0</v>
      </c>
      <c r="G122" s="2">
        <f t="shared" si="0"/>
        <v>438.62016</v>
      </c>
      <c r="H122" s="2">
        <f t="shared" si="1"/>
        <v>0.28999999999990678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175929.63</v>
      </c>
      <c r="D123" s="1">
        <f>'PR-RAS'!E127</f>
        <v>252782.29</v>
      </c>
      <c r="E123" s="1">
        <v>0</v>
      </c>
      <c r="F123" s="1">
        <v>0</v>
      </c>
      <c r="G123" s="2">
        <f t="shared" si="0"/>
        <v>83142.293619999997</v>
      </c>
      <c r="H123" s="2">
        <f t="shared" si="1"/>
        <v>0.66000000000349246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2654.46</v>
      </c>
      <c r="D124" s="1">
        <f>'PR-RAS'!E128</f>
        <v>0</v>
      </c>
      <c r="E124" s="1">
        <v>0</v>
      </c>
      <c r="F124" s="1">
        <v>0</v>
      </c>
      <c r="G124" s="2">
        <f t="shared" si="0"/>
        <v>326.49858</v>
      </c>
      <c r="H124" s="2">
        <f t="shared" si="1"/>
        <v>0.46000000000003638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2654.46</v>
      </c>
      <c r="D125" s="1">
        <f>'PR-RAS'!E129</f>
        <v>0</v>
      </c>
      <c r="E125" s="1">
        <v>0</v>
      </c>
      <c r="F125" s="1">
        <v>0</v>
      </c>
      <c r="G125" s="2">
        <f t="shared" si="0"/>
        <v>329.15303999999998</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4687311.43</v>
      </c>
      <c r="D129" s="1">
        <f>'PR-RAS'!E133</f>
        <v>9288608.5500000007</v>
      </c>
      <c r="E129" s="1">
        <v>0</v>
      </c>
      <c r="F129" s="1">
        <v>0</v>
      </c>
      <c r="G129" s="2">
        <f t="shared" si="0"/>
        <v>2977859.6518400004</v>
      </c>
      <c r="H129" s="2">
        <f t="shared" si="1"/>
        <v>0.87999999895691872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4687311.43</v>
      </c>
      <c r="D130" s="1">
        <f>'PR-RAS'!E134</f>
        <v>9288608.5500000007</v>
      </c>
      <c r="E130" s="1">
        <v>0</v>
      </c>
      <c r="F130" s="1">
        <v>0</v>
      </c>
      <c r="G130" s="2">
        <f t="shared" si="0"/>
        <v>3001124.1803700002</v>
      </c>
      <c r="H130" s="2">
        <f t="shared" si="1"/>
        <v>0.87999999895691872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1644760.41</v>
      </c>
      <c r="D131" s="1">
        <f>'PR-RAS'!E135</f>
        <v>1787177.04</v>
      </c>
      <c r="E131" s="1">
        <v>0</v>
      </c>
      <c r="F131" s="1">
        <v>0</v>
      </c>
      <c r="G131" s="2">
        <f t="shared" si="0"/>
        <v>678484.88370000001</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3042551.02</v>
      </c>
      <c r="D132" s="1">
        <f>'PR-RAS'!E136</f>
        <v>7501431.5099999998</v>
      </c>
      <c r="E132" s="1">
        <v>0</v>
      </c>
      <c r="F132" s="1">
        <v>0</v>
      </c>
      <c r="G132" s="2">
        <f t="shared" si="0"/>
        <v>2363949.23924</v>
      </c>
      <c r="H132" s="2">
        <f t="shared" si="1"/>
        <v>0.51000000024214387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1743829.92</v>
      </c>
      <c r="D147" s="1">
        <f>'PR-RAS'!E151</f>
        <v>2675851.31</v>
      </c>
      <c r="E147" s="1">
        <v>0</v>
      </c>
      <c r="F147" s="1">
        <v>0</v>
      </c>
      <c r="G147" s="2">
        <f t="shared" si="0"/>
        <v>1035947.75084</v>
      </c>
      <c r="H147" s="2">
        <f t="shared" si="1"/>
        <v>0.39000000013038516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1402166.7</v>
      </c>
      <c r="D148" s="1">
        <f>'PR-RAS'!E152</f>
        <v>1572829.93</v>
      </c>
      <c r="E148" s="1">
        <v>0</v>
      </c>
      <c r="F148" s="1">
        <v>0</v>
      </c>
      <c r="G148" s="2">
        <f t="shared" si="0"/>
        <v>668530.50431999995</v>
      </c>
      <c r="H148" s="2">
        <f t="shared" si="1"/>
        <v>0.37000000011175871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1179577.56</v>
      </c>
      <c r="D149" s="1">
        <f>'PR-RAS'!E153</f>
        <v>1277512.24</v>
      </c>
      <c r="E149" s="1">
        <v>0</v>
      </c>
      <c r="F149" s="1">
        <v>0</v>
      </c>
      <c r="G149" s="2">
        <f t="shared" si="0"/>
        <v>552721.10191999993</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1179577.56</v>
      </c>
      <c r="D150" s="1">
        <f>'PR-RAS'!E154</f>
        <v>1277512.24</v>
      </c>
      <c r="E150" s="1">
        <v>0</v>
      </c>
      <c r="F150" s="1">
        <v>0</v>
      </c>
      <c r="G150" s="2">
        <f t="shared" si="0"/>
        <v>556455.70395999996</v>
      </c>
      <c r="H150" s="2">
        <f t="shared" si="1"/>
        <v>0.67999999993480742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36033.919999999998</v>
      </c>
      <c r="D154" s="1">
        <f>'PR-RAS'!E158</f>
        <v>89155.95</v>
      </c>
      <c r="E154" s="1">
        <v>0</v>
      </c>
      <c r="F154" s="1">
        <v>0</v>
      </c>
      <c r="G154" s="2">
        <f t="shared" si="0"/>
        <v>32794.910459999999</v>
      </c>
      <c r="H154" s="2">
        <f t="shared" si="1"/>
        <v>0.13000000000465661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186555.22</v>
      </c>
      <c r="D155" s="1">
        <f>'PR-RAS'!E159</f>
        <v>206161.74</v>
      </c>
      <c r="E155" s="1">
        <v>0</v>
      </c>
      <c r="F155" s="1">
        <v>0</v>
      </c>
      <c r="G155" s="2">
        <f t="shared" si="0"/>
        <v>92227.319799999997</v>
      </c>
      <c r="H155" s="2">
        <f t="shared" si="1"/>
        <v>0.48000000001047738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186555.22</v>
      </c>
      <c r="D157" s="1">
        <f>'PR-RAS'!E161</f>
        <v>206161.74</v>
      </c>
      <c r="E157" s="1">
        <v>0</v>
      </c>
      <c r="F157" s="1">
        <v>0</v>
      </c>
      <c r="G157" s="2">
        <f t="shared" si="0"/>
        <v>93425.0772</v>
      </c>
      <c r="H157" s="2">
        <f t="shared" si="1"/>
        <v>0.48000000001047738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338091.05000000005</v>
      </c>
      <c r="D159" s="1">
        <f>'PR-RAS'!E163</f>
        <v>1101211.6300000001</v>
      </c>
      <c r="E159" s="1">
        <v>0</v>
      </c>
      <c r="F159" s="1">
        <v>0</v>
      </c>
      <c r="G159" s="2">
        <f t="shared" si="0"/>
        <v>401401.26098000008</v>
      </c>
      <c r="H159" s="2">
        <f t="shared" si="1"/>
        <v>0.41999999992549419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100082.51000000001</v>
      </c>
      <c r="D160" s="1">
        <f>'PR-RAS'!E164</f>
        <v>105646.99</v>
      </c>
      <c r="E160" s="1">
        <v>0</v>
      </c>
      <c r="F160" s="1">
        <v>0</v>
      </c>
      <c r="G160" s="2">
        <f t="shared" si="0"/>
        <v>49508.86191</v>
      </c>
      <c r="H160" s="2">
        <f t="shared" si="1"/>
        <v>0.49999999998544808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71107.199999999997</v>
      </c>
      <c r="D161" s="1">
        <f>'PR-RAS'!E165</f>
        <v>72821.34</v>
      </c>
      <c r="E161" s="1">
        <v>0</v>
      </c>
      <c r="F161" s="1">
        <v>0</v>
      </c>
      <c r="G161" s="2">
        <f t="shared" si="0"/>
        <v>34679.980800000005</v>
      </c>
      <c r="H161" s="2">
        <f t="shared" si="1"/>
        <v>0.53999999999359716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28152.43</v>
      </c>
      <c r="D162" s="1">
        <f>'PR-RAS'!E166</f>
        <v>28818.02</v>
      </c>
      <c r="E162" s="1">
        <v>0</v>
      </c>
      <c r="F162" s="1">
        <v>0</v>
      </c>
      <c r="G162" s="2">
        <f t="shared" si="0"/>
        <v>13811.943670000001</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822.88</v>
      </c>
      <c r="D163" s="1">
        <f>'PR-RAS'!E167</f>
        <v>4007.63</v>
      </c>
      <c r="E163" s="1">
        <v>0</v>
      </c>
      <c r="F163" s="1">
        <v>0</v>
      </c>
      <c r="G163" s="2">
        <f t="shared" si="0"/>
        <v>1431.7786799999999</v>
      </c>
      <c r="H163" s="2">
        <f t="shared" si="1"/>
        <v>0.48999999999989541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59600.160000000003</v>
      </c>
      <c r="D165" s="1">
        <f>'PR-RAS'!E169</f>
        <v>134135.54</v>
      </c>
      <c r="E165" s="1">
        <v>0</v>
      </c>
      <c r="F165" s="1">
        <v>0</v>
      </c>
      <c r="G165" s="2">
        <f t="shared" si="0"/>
        <v>53770.88336</v>
      </c>
      <c r="H165" s="2">
        <f t="shared" si="1"/>
        <v>0.61999999999534339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4227.93</v>
      </c>
      <c r="D166" s="1">
        <f>'PR-RAS'!E170</f>
        <v>8896.74</v>
      </c>
      <c r="E166" s="1">
        <v>0</v>
      </c>
      <c r="F166" s="1">
        <v>0</v>
      </c>
      <c r="G166" s="2">
        <f t="shared" si="0"/>
        <v>3633.5326500000001</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17560.669999999998</v>
      </c>
      <c r="D167" s="1">
        <f>'PR-RAS'!E171</f>
        <v>8781.85</v>
      </c>
      <c r="E167" s="1">
        <v>0</v>
      </c>
      <c r="F167" s="1">
        <v>0</v>
      </c>
      <c r="G167" s="2">
        <f t="shared" si="0"/>
        <v>5830.6454199999998</v>
      </c>
      <c r="H167" s="2">
        <f t="shared" si="1"/>
        <v>0.48000000000138243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26613.77</v>
      </c>
      <c r="D168" s="1">
        <f>'PR-RAS'!E172</f>
        <v>63318</v>
      </c>
      <c r="E168" s="1">
        <v>0</v>
      </c>
      <c r="F168" s="1">
        <v>0</v>
      </c>
      <c r="G168" s="2">
        <f t="shared" si="0"/>
        <v>25592.711589999999</v>
      </c>
      <c r="H168" s="2">
        <f t="shared" si="1"/>
        <v>0.22999999999956344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2197.37</v>
      </c>
      <c r="D169" s="1">
        <f>'PR-RAS'!E173</f>
        <v>2330.38</v>
      </c>
      <c r="E169" s="1">
        <v>0</v>
      </c>
      <c r="F169" s="1">
        <v>0</v>
      </c>
      <c r="G169" s="2">
        <f t="shared" si="0"/>
        <v>1152.1658400000001</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8117.26</v>
      </c>
      <c r="D170" s="1">
        <f>'PR-RAS'!E174</f>
        <v>49356.63</v>
      </c>
      <c r="E170" s="1">
        <v>0</v>
      </c>
      <c r="F170" s="1">
        <v>0</v>
      </c>
      <c r="G170" s="2">
        <f t="shared" si="0"/>
        <v>18054.35788</v>
      </c>
      <c r="H170" s="2">
        <f t="shared" si="1"/>
        <v>0.63000000000283762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883.16</v>
      </c>
      <c r="D172" s="1">
        <f>'PR-RAS'!E176</f>
        <v>1451.94</v>
      </c>
      <c r="E172" s="1">
        <v>0</v>
      </c>
      <c r="F172" s="1">
        <v>0</v>
      </c>
      <c r="G172" s="2">
        <f t="shared" si="0"/>
        <v>647.58384000000001</v>
      </c>
      <c r="H172" s="2">
        <f t="shared" si="1"/>
        <v>0.2199999999999136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147338.83000000002</v>
      </c>
      <c r="D173" s="1">
        <f>'PR-RAS'!E177</f>
        <v>832357.75</v>
      </c>
      <c r="E173" s="1">
        <v>0</v>
      </c>
      <c r="F173" s="1">
        <v>0</v>
      </c>
      <c r="G173" s="2">
        <f t="shared" si="0"/>
        <v>311673.34476000001</v>
      </c>
      <c r="H173" s="2">
        <f t="shared" si="1"/>
        <v>0.41999999998370185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4352.2700000000004</v>
      </c>
      <c r="D174" s="1">
        <f>'PR-RAS'!E178</f>
        <v>6858.27</v>
      </c>
      <c r="E174" s="1">
        <v>0</v>
      </c>
      <c r="F174" s="1">
        <v>0</v>
      </c>
      <c r="G174" s="2">
        <f t="shared" si="0"/>
        <v>3125.9041299999999</v>
      </c>
      <c r="H174" s="2">
        <f t="shared" si="1"/>
        <v>0.54000000000087311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20071.48</v>
      </c>
      <c r="D175" s="1">
        <f>'PR-RAS'!E179</f>
        <v>12392.95</v>
      </c>
      <c r="E175" s="1">
        <v>0</v>
      </c>
      <c r="F175" s="1">
        <v>0</v>
      </c>
      <c r="G175" s="2">
        <f t="shared" si="0"/>
        <v>7805.1841199999999</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305.7</v>
      </c>
      <c r="D176" s="1">
        <f>'PR-RAS'!E180</f>
        <v>5582.66</v>
      </c>
      <c r="E176" s="1">
        <v>0</v>
      </c>
      <c r="F176" s="1">
        <v>0</v>
      </c>
      <c r="G176" s="2">
        <f t="shared" si="0"/>
        <v>2007.4285</v>
      </c>
      <c r="H176" s="2">
        <f t="shared" si="1"/>
        <v>0.64000000000015689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12733.53</v>
      </c>
      <c r="D177" s="1">
        <f>'PR-RAS'!E181</f>
        <v>8786.5</v>
      </c>
      <c r="E177" s="1">
        <v>0</v>
      </c>
      <c r="F177" s="1">
        <v>0</v>
      </c>
      <c r="G177" s="2">
        <f t="shared" si="0"/>
        <v>5333.9492799999998</v>
      </c>
      <c r="H177" s="2">
        <f t="shared" si="1"/>
        <v>0.96999999999934516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755.86</v>
      </c>
      <c r="D178" s="1">
        <f>'PR-RAS'!E182</f>
        <v>5599.95</v>
      </c>
      <c r="E178" s="1">
        <v>0</v>
      </c>
      <c r="F178" s="1">
        <v>0</v>
      </c>
      <c r="G178" s="2">
        <f t="shared" si="0"/>
        <v>2116.1695199999999</v>
      </c>
      <c r="H178" s="2">
        <f t="shared" si="1"/>
        <v>0.19000000000016826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212.36</v>
      </c>
      <c r="D179" s="1">
        <f>'PR-RAS'!E183</f>
        <v>3970.1</v>
      </c>
      <c r="E179" s="1">
        <v>0</v>
      </c>
      <c r="F179" s="1">
        <v>0</v>
      </c>
      <c r="G179" s="2">
        <f t="shared" si="0"/>
        <v>1451.1556799999998</v>
      </c>
      <c r="H179" s="2">
        <f t="shared" si="1"/>
        <v>0.45999999999992269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9260.5</v>
      </c>
      <c r="D180" s="1">
        <f>'PR-RAS'!E184</f>
        <v>650605.48</v>
      </c>
      <c r="E180" s="1">
        <v>0</v>
      </c>
      <c r="F180" s="1">
        <v>0</v>
      </c>
      <c r="G180" s="2">
        <f t="shared" si="0"/>
        <v>234574.39133999997</v>
      </c>
      <c r="H180" s="2">
        <f t="shared" si="1"/>
        <v>0.97999999998137355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7199.13</v>
      </c>
      <c r="D181" s="1">
        <f>'PR-RAS'!E185</f>
        <v>21863.35</v>
      </c>
      <c r="E181" s="1">
        <v>0</v>
      </c>
      <c r="F181" s="1">
        <v>0</v>
      </c>
      <c r="G181" s="2">
        <f t="shared" si="0"/>
        <v>9166.6493999999984</v>
      </c>
      <c r="H181" s="2">
        <f t="shared" si="1"/>
        <v>0.47999999999865395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92448</v>
      </c>
      <c r="D182" s="1">
        <f>'PR-RAS'!E186</f>
        <v>116698.49</v>
      </c>
      <c r="E182" s="1">
        <v>0</v>
      </c>
      <c r="F182" s="1">
        <v>0</v>
      </c>
      <c r="G182" s="2">
        <f t="shared" si="0"/>
        <v>58977.941379999997</v>
      </c>
      <c r="H182" s="2">
        <f t="shared" si="1"/>
        <v>0.49000000000523869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7429.9</v>
      </c>
      <c r="D183" s="1">
        <f>'PR-RAS'!E187</f>
        <v>759</v>
      </c>
      <c r="E183" s="1">
        <v>0</v>
      </c>
      <c r="F183" s="1">
        <v>0</v>
      </c>
      <c r="G183" s="2">
        <f t="shared" si="0"/>
        <v>1628.5177999999999</v>
      </c>
      <c r="H183" s="2">
        <f t="shared" si="1"/>
        <v>0.1000000000003638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23639.65</v>
      </c>
      <c r="D184" s="1">
        <f>'PR-RAS'!E188</f>
        <v>28312.35</v>
      </c>
      <c r="E184" s="1">
        <v>0</v>
      </c>
      <c r="F184" s="1">
        <v>0</v>
      </c>
      <c r="G184" s="2">
        <f t="shared" si="0"/>
        <v>14688.376050000001</v>
      </c>
      <c r="H184" s="2">
        <f t="shared" si="1"/>
        <v>0.69999999999708962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4008.9</v>
      </c>
      <c r="D185" s="1">
        <f>'PR-RAS'!E189</f>
        <v>2120.63</v>
      </c>
      <c r="E185" s="1">
        <v>0</v>
      </c>
      <c r="F185" s="1">
        <v>0</v>
      </c>
      <c r="G185" s="2">
        <f t="shared" si="0"/>
        <v>1518.02944</v>
      </c>
      <c r="H185" s="2">
        <f t="shared" si="1"/>
        <v>0.46999999999979991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10060.77</v>
      </c>
      <c r="D186" s="1">
        <f>'PR-RAS'!E190</f>
        <v>10546.43</v>
      </c>
      <c r="E186" s="1">
        <v>0</v>
      </c>
      <c r="F186" s="1">
        <v>0</v>
      </c>
      <c r="G186" s="2">
        <f t="shared" si="0"/>
        <v>5763.42155</v>
      </c>
      <c r="H186" s="2">
        <f t="shared" si="1"/>
        <v>0.65999999999985448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5697.98</v>
      </c>
      <c r="D187" s="1">
        <f>'PR-RAS'!E191</f>
        <v>7350.83</v>
      </c>
      <c r="E187" s="1">
        <v>0</v>
      </c>
      <c r="F187" s="1">
        <v>0</v>
      </c>
      <c r="G187" s="2">
        <f t="shared" si="0"/>
        <v>3794.33304</v>
      </c>
      <c r="H187" s="2">
        <f t="shared" si="1"/>
        <v>0.19000000000050932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806.23</v>
      </c>
      <c r="D188" s="1">
        <f>'PR-RAS'!E192</f>
        <v>1375.03</v>
      </c>
      <c r="E188" s="1">
        <v>0</v>
      </c>
      <c r="F188" s="1">
        <v>0</v>
      </c>
      <c r="G188" s="2">
        <f t="shared" si="0"/>
        <v>665.02622999999994</v>
      </c>
      <c r="H188" s="2">
        <f t="shared" si="1"/>
        <v>0.25999999999999091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2492.4499999999998</v>
      </c>
      <c r="D189" s="1">
        <f>'PR-RAS'!E193</f>
        <v>2357.29</v>
      </c>
      <c r="E189" s="1">
        <v>0</v>
      </c>
      <c r="F189" s="1">
        <v>0</v>
      </c>
      <c r="G189" s="2">
        <f t="shared" si="0"/>
        <v>1354.92164</v>
      </c>
      <c r="H189" s="2">
        <f t="shared" si="1"/>
        <v>0.73999999999978172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573.32000000000005</v>
      </c>
      <c r="D191" s="1">
        <f>'PR-RAS'!E195</f>
        <v>4562.1400000000003</v>
      </c>
      <c r="E191" s="1">
        <v>0</v>
      </c>
      <c r="F191" s="1">
        <v>0</v>
      </c>
      <c r="G191" s="2">
        <f t="shared" si="0"/>
        <v>1842.5440000000001</v>
      </c>
      <c r="H191" s="2">
        <f t="shared" si="1"/>
        <v>0.46000000000037744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3572.17</v>
      </c>
      <c r="D192" s="1">
        <f>'PR-RAS'!E196</f>
        <v>1809.7499999999998</v>
      </c>
      <c r="E192" s="1">
        <v>0</v>
      </c>
      <c r="F192" s="1">
        <v>0</v>
      </c>
      <c r="G192" s="2">
        <f t="shared" si="0"/>
        <v>1373.60897</v>
      </c>
      <c r="H192" s="2">
        <f t="shared" si="1"/>
        <v>0.42000000000030013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1124.0999999999999</v>
      </c>
      <c r="D198" s="1">
        <f>'PR-RAS'!E202</f>
        <v>0</v>
      </c>
      <c r="E198" s="1">
        <v>0</v>
      </c>
      <c r="F198" s="1">
        <v>0</v>
      </c>
      <c r="G198" s="2">
        <f t="shared" si="0"/>
        <v>221.4477</v>
      </c>
      <c r="H198" s="2">
        <f t="shared" si="1"/>
        <v>9.9999999999909051E-2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1124.0999999999999</v>
      </c>
      <c r="D201" s="1">
        <f>'PR-RAS'!E205</f>
        <v>0</v>
      </c>
      <c r="E201" s="1">
        <v>0</v>
      </c>
      <c r="F201" s="1">
        <v>0</v>
      </c>
      <c r="G201" s="2">
        <f t="shared" si="0"/>
        <v>224.82</v>
      </c>
      <c r="H201" s="2">
        <f t="shared" si="1"/>
        <v>9.9999999999909051E-2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2448.0700000000002</v>
      </c>
      <c r="D206" s="1">
        <f>'PR-RAS'!E210</f>
        <v>1809.7499999999998</v>
      </c>
      <c r="E206" s="1">
        <v>0</v>
      </c>
      <c r="F206" s="1">
        <v>0</v>
      </c>
      <c r="G206" s="2">
        <f t="shared" si="0"/>
        <v>1243.8518499999998</v>
      </c>
      <c r="H206" s="2">
        <f t="shared" si="1"/>
        <v>0.32000000000039108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2030.19</v>
      </c>
      <c r="D207" s="1">
        <f>'PR-RAS'!E211</f>
        <v>1418.87</v>
      </c>
      <c r="E207" s="1">
        <v>0</v>
      </c>
      <c r="F207" s="1">
        <v>0</v>
      </c>
      <c r="G207" s="2">
        <f t="shared" si="0"/>
        <v>1002.79358</v>
      </c>
      <c r="H207" s="2">
        <f t="shared" si="1"/>
        <v>0.32000000000016371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417.88</v>
      </c>
      <c r="D208" s="1">
        <f>'PR-RAS'!E212</f>
        <v>390.87</v>
      </c>
      <c r="E208" s="1">
        <v>0</v>
      </c>
      <c r="F208" s="1">
        <v>0</v>
      </c>
      <c r="G208" s="2">
        <f t="shared" si="0"/>
        <v>248.32133999999996</v>
      </c>
      <c r="H208" s="2">
        <f t="shared" si="1"/>
        <v>0.25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0.01</v>
      </c>
      <c r="E209" s="1">
        <v>0</v>
      </c>
      <c r="F209" s="1">
        <v>0</v>
      </c>
      <c r="G209" s="2">
        <f t="shared" si="0"/>
        <v>4.1599999999999996E-3</v>
      </c>
      <c r="H209" s="2">
        <f t="shared" si="1"/>
        <v>0.01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1743829.92</v>
      </c>
      <c r="D285" s="1">
        <f>'PR-RAS'!E289</f>
        <v>2675851.31</v>
      </c>
      <c r="E285" s="1">
        <v>0</v>
      </c>
      <c r="F285" s="1">
        <v>0</v>
      </c>
      <c r="G285" s="2">
        <f t="shared" si="8"/>
        <v>2015131.2413599999</v>
      </c>
      <c r="H285" s="2">
        <f t="shared" si="9"/>
        <v>0.39000000013038516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5765224.1199999992</v>
      </c>
      <c r="D286" s="1">
        <f>'PR-RAS'!E290</f>
        <v>20036757.550000001</v>
      </c>
      <c r="E286" s="1">
        <v>0</v>
      </c>
      <c r="F286" s="1">
        <v>0</v>
      </c>
      <c r="G286" s="2">
        <f t="shared" si="8"/>
        <v>13064040.677699998</v>
      </c>
      <c r="H286" s="2">
        <f t="shared" si="9"/>
        <v>0.56999999843537807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3030428.54</v>
      </c>
      <c r="E288" s="1">
        <v>0</v>
      </c>
      <c r="F288" s="1">
        <v>0</v>
      </c>
      <c r="G288" s="2">
        <f t="shared" si="8"/>
        <v>1739465.9819599998</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6509.95</v>
      </c>
      <c r="D290" s="1">
        <f>'PR-RAS'!E294</f>
        <v>43041.48</v>
      </c>
      <c r="E290" s="1">
        <v>0</v>
      </c>
      <c r="F290" s="1">
        <v>0</v>
      </c>
      <c r="G290" s="2">
        <f t="shared" si="8"/>
        <v>26759.350989999999</v>
      </c>
      <c r="H290" s="2">
        <f t="shared" si="9"/>
        <v>0.53000000000338332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4726.78</v>
      </c>
      <c r="D291" s="1">
        <f>'PR-RAS'!E295</f>
        <v>41258.31</v>
      </c>
      <c r="E291" s="1">
        <v>0</v>
      </c>
      <c r="F291" s="1">
        <v>0</v>
      </c>
      <c r="G291" s="2">
        <f t="shared" si="8"/>
        <v>25300.585999999996</v>
      </c>
      <c r="H291" s="2">
        <f t="shared" si="9"/>
        <v>0.52999999999792635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7708782.1900000004</v>
      </c>
      <c r="D345" s="1">
        <f>'PR-RAS'!E350</f>
        <v>18296136.039999999</v>
      </c>
      <c r="E345" s="1">
        <v>0</v>
      </c>
      <c r="F345" s="1">
        <v>0</v>
      </c>
      <c r="G345" s="2">
        <f t="shared" si="8"/>
        <v>15239562.668879997</v>
      </c>
      <c r="H345" s="2">
        <f t="shared" si="9"/>
        <v>0.22999999951571226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90149.71</v>
      </c>
      <c r="D358" s="1">
        <f>'PR-RAS'!E363</f>
        <v>733755.88</v>
      </c>
      <c r="E358" s="1">
        <v>0</v>
      </c>
      <c r="F358" s="1">
        <v>0</v>
      </c>
      <c r="G358" s="2">
        <f t="shared" si="8"/>
        <v>556085.14478999993</v>
      </c>
      <c r="H358" s="2">
        <f t="shared" si="9"/>
        <v>0.40999999998894054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84542.170000000013</v>
      </c>
      <c r="D364" s="1">
        <f>'PR-RAS'!E369</f>
        <v>722480.80999999994</v>
      </c>
      <c r="E364" s="1">
        <v>0</v>
      </c>
      <c r="F364" s="1">
        <v>0</v>
      </c>
      <c r="G364" s="2">
        <f t="shared" si="8"/>
        <v>555209.87576999993</v>
      </c>
      <c r="H364" s="2">
        <f t="shared" si="9"/>
        <v>0.36000000007334165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77107.19</v>
      </c>
      <c r="D365" s="1">
        <f>'PR-RAS'!E370</f>
        <v>78204.61</v>
      </c>
      <c r="E365" s="1">
        <v>0</v>
      </c>
      <c r="F365" s="1">
        <v>0</v>
      </c>
      <c r="G365" s="2">
        <f t="shared" si="8"/>
        <v>84999.973239999992</v>
      </c>
      <c r="H365" s="2">
        <f t="shared" si="9"/>
        <v>0.58000000000174623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1891.3</v>
      </c>
      <c r="D367" s="1">
        <f>'PR-RAS'!E372</f>
        <v>0</v>
      </c>
      <c r="E367" s="1">
        <v>0</v>
      </c>
      <c r="F367" s="1">
        <v>0</v>
      </c>
      <c r="G367" s="2">
        <f t="shared" si="8"/>
        <v>692.21579999999994</v>
      </c>
      <c r="H367" s="2">
        <f t="shared" si="9"/>
        <v>0.29999999999995453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3898.94</v>
      </c>
      <c r="D368" s="1">
        <f>'PR-RAS'!E373</f>
        <v>516403.23</v>
      </c>
      <c r="E368" s="1">
        <v>0</v>
      </c>
      <c r="F368" s="1">
        <v>0</v>
      </c>
      <c r="G368" s="2">
        <f t="shared" si="8"/>
        <v>380470.88179999997</v>
      </c>
      <c r="H368" s="2">
        <f t="shared" si="9"/>
        <v>0.28999999998131898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1644.74</v>
      </c>
      <c r="D369" s="1">
        <f>'PR-RAS'!E374</f>
        <v>503.09</v>
      </c>
      <c r="E369" s="1">
        <v>0</v>
      </c>
      <c r="F369" s="1">
        <v>0</v>
      </c>
      <c r="G369" s="2">
        <f t="shared" si="8"/>
        <v>975.53855999999996</v>
      </c>
      <c r="H369" s="2">
        <f t="shared" si="9"/>
        <v>0.34999999999996589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127369.88</v>
      </c>
      <c r="E371" s="1">
        <v>0</v>
      </c>
      <c r="F371" s="1">
        <v>0</v>
      </c>
      <c r="G371" s="2">
        <f t="shared" si="8"/>
        <v>94253.711200000005</v>
      </c>
      <c r="H371" s="2">
        <f t="shared" si="9"/>
        <v>0.11999999999534339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1272.93</v>
      </c>
      <c r="E373" s="1">
        <v>0</v>
      </c>
      <c r="F373" s="1">
        <v>0</v>
      </c>
      <c r="G373" s="2">
        <f t="shared" si="8"/>
        <v>947.05992000000003</v>
      </c>
      <c r="H373" s="2">
        <f t="shared" si="9"/>
        <v>6.9999999999936335E-2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1272.93</v>
      </c>
      <c r="E377" s="1">
        <v>0</v>
      </c>
      <c r="F377" s="1">
        <v>0</v>
      </c>
      <c r="G377" s="2">
        <f t="shared" si="8"/>
        <v>957.24336000000005</v>
      </c>
      <c r="H377" s="2">
        <f t="shared" si="9"/>
        <v>6.9999999999936335E-2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3450.79</v>
      </c>
      <c r="D378" s="1">
        <f>'PR-RAS'!E383</f>
        <v>10002.14</v>
      </c>
      <c r="E378" s="1">
        <v>0</v>
      </c>
      <c r="F378" s="1">
        <v>0</v>
      </c>
      <c r="G378" s="2">
        <f t="shared" si="8"/>
        <v>8842.5613900000008</v>
      </c>
      <c r="H378" s="2">
        <f t="shared" si="9"/>
        <v>0.3499999999994543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1093.99</v>
      </c>
      <c r="E379" s="1">
        <v>0</v>
      </c>
      <c r="F379" s="1">
        <v>0</v>
      </c>
      <c r="G379" s="2">
        <f t="shared" si="8"/>
        <v>827.05644000000007</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3450.79</v>
      </c>
      <c r="D381" s="1">
        <f>'PR-RAS'!E386</f>
        <v>8908.15</v>
      </c>
      <c r="E381" s="1">
        <v>0</v>
      </c>
      <c r="F381" s="1">
        <v>0</v>
      </c>
      <c r="G381" s="2">
        <f t="shared" si="8"/>
        <v>8081.4942000000001</v>
      </c>
      <c r="H381" s="2">
        <f t="shared" si="9"/>
        <v>0.35999999999967258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2156.75</v>
      </c>
      <c r="D386" s="1">
        <f>'PR-RAS'!E391</f>
        <v>0</v>
      </c>
      <c r="E386" s="1">
        <v>0</v>
      </c>
      <c r="F386" s="1">
        <v>0</v>
      </c>
      <c r="G386" s="2">
        <f t="shared" si="8"/>
        <v>830.34875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2156.75</v>
      </c>
      <c r="D388" s="1">
        <f>'PR-RAS'!E393</f>
        <v>0</v>
      </c>
      <c r="E388" s="1">
        <v>0</v>
      </c>
      <c r="F388" s="1">
        <v>0</v>
      </c>
      <c r="G388" s="2">
        <f t="shared" si="8"/>
        <v>834.66224999999997</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7618632.4800000004</v>
      </c>
      <c r="D397" s="1">
        <f>'PR-RAS'!E402</f>
        <v>17562380.16</v>
      </c>
      <c r="E397" s="1">
        <v>0</v>
      </c>
      <c r="F397" s="1">
        <v>0</v>
      </c>
      <c r="G397" s="2">
        <f t="shared" si="8"/>
        <v>16926383.548799999</v>
      </c>
      <c r="H397" s="2">
        <f t="shared" si="9"/>
        <v>0.64000000059604645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7618632.4800000004</v>
      </c>
      <c r="D398" s="1">
        <f>'PR-RAS'!E403</f>
        <v>17562380.16</v>
      </c>
      <c r="E398" s="1">
        <v>0</v>
      </c>
      <c r="F398" s="1">
        <v>0</v>
      </c>
      <c r="G398" s="2">
        <f t="shared" si="8"/>
        <v>16969126.941599999</v>
      </c>
      <c r="H398" s="2">
        <f t="shared" si="9"/>
        <v>0.64000000059604645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7708782.1900000004</v>
      </c>
      <c r="D403" s="1">
        <f>'PR-RAS'!E408</f>
        <v>18296136.039999999</v>
      </c>
      <c r="E403" s="1">
        <v>0</v>
      </c>
      <c r="F403" s="1">
        <v>0</v>
      </c>
      <c r="G403" s="2">
        <f t="shared" si="8"/>
        <v>17809023.816539999</v>
      </c>
      <c r="H403" s="2">
        <f t="shared" si="9"/>
        <v>0.22999999951571226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54286.44</v>
      </c>
      <c r="D405" s="1">
        <f>'PR-RAS'!E410</f>
        <v>8166287.1799999997</v>
      </c>
      <c r="E405" s="1">
        <v>0</v>
      </c>
      <c r="F405" s="1">
        <v>0</v>
      </c>
      <c r="G405" s="2">
        <f t="shared" si="8"/>
        <v>6620291.7631999999</v>
      </c>
      <c r="H405" s="2">
        <f t="shared" si="9"/>
        <v>0.61999999970430508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7509054.0399999991</v>
      </c>
      <c r="D407" s="1">
        <f>'PR-RAS'!E412</f>
        <v>22712608.859999999</v>
      </c>
      <c r="E407" s="1">
        <v>0</v>
      </c>
      <c r="F407" s="1">
        <v>0</v>
      </c>
      <c r="G407" s="2">
        <f t="shared" si="8"/>
        <v>21491314.334559999</v>
      </c>
      <c r="H407" s="2">
        <f t="shared" si="9"/>
        <v>0.17999999970197678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9452612.1099999994</v>
      </c>
      <c r="D408" s="1">
        <f>'PR-RAS'!E413</f>
        <v>20971987.349999998</v>
      </c>
      <c r="E408" s="1">
        <v>0</v>
      </c>
      <c r="F408" s="1">
        <v>0</v>
      </c>
      <c r="G408" s="2">
        <f t="shared" si="8"/>
        <v>20918410.831669997</v>
      </c>
      <c r="H408" s="2">
        <f t="shared" si="9"/>
        <v>0.45999999716877937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1740621.5100000016</v>
      </c>
      <c r="E409" s="1">
        <v>0</v>
      </c>
      <c r="F409" s="1">
        <v>0</v>
      </c>
      <c r="G409" s="2">
        <f t="shared" si="8"/>
        <v>1420347.1521600012</v>
      </c>
      <c r="H409" s="2">
        <f t="shared" si="9"/>
        <v>0.48999999836087227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1943558.0700000003</v>
      </c>
      <c r="D410" s="1">
        <f>'PR-RAS'!E415</f>
        <v>0</v>
      </c>
      <c r="E410" s="1">
        <v>0</v>
      </c>
      <c r="F410" s="1">
        <v>0</v>
      </c>
      <c r="G410" s="2">
        <f t="shared" si="8"/>
        <v>794915.25063000002</v>
      </c>
      <c r="H410" s="2">
        <f t="shared" si="9"/>
        <v>7.0000000298023224E-2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54286.44</v>
      </c>
      <c r="D412" s="1">
        <f>'PR-RAS'!E417</f>
        <v>5135858.6399999997</v>
      </c>
      <c r="E412" s="1">
        <v>0</v>
      </c>
      <c r="F412" s="1">
        <v>0</v>
      </c>
      <c r="G412" s="2">
        <f t="shared" si="8"/>
        <v>4243987.5289199995</v>
      </c>
      <c r="H412" s="2">
        <f t="shared" si="9"/>
        <v>0.80000000033760443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6509.95</v>
      </c>
      <c r="D413" s="1">
        <f>'PR-RAS'!E418</f>
        <v>43041.48</v>
      </c>
      <c r="E413" s="1">
        <v>0</v>
      </c>
      <c r="F413" s="1">
        <v>0</v>
      </c>
      <c r="G413" s="2">
        <f t="shared" si="8"/>
        <v>38148.278919999997</v>
      </c>
      <c r="H413" s="2">
        <f t="shared" si="9"/>
        <v>0.53000000000338332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3063.82</v>
      </c>
      <c r="D414" s="1">
        <f>'PR-RAS'!E420</f>
        <v>0</v>
      </c>
      <c r="E414" s="1">
        <v>0</v>
      </c>
      <c r="F414" s="1">
        <v>0</v>
      </c>
      <c r="G414" s="2">
        <f t="shared" si="8"/>
        <v>1265.3576599999999</v>
      </c>
      <c r="H414" s="2">
        <f t="shared" si="9"/>
        <v>0.17999999999983629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3063.82</v>
      </c>
      <c r="D478" s="1">
        <f>'PR-RAS'!E484</f>
        <v>0</v>
      </c>
      <c r="E478" s="1">
        <v>0</v>
      </c>
      <c r="F478" s="1">
        <v>0</v>
      </c>
      <c r="G478" s="2">
        <f t="shared" si="8"/>
        <v>1461.4421400000001</v>
      </c>
      <c r="H478" s="2">
        <f t="shared" si="9"/>
        <v>0.17999999999983629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3063.82</v>
      </c>
      <c r="D489" s="1">
        <f>'PR-RAS'!E495</f>
        <v>0</v>
      </c>
      <c r="E489" s="1">
        <v>0</v>
      </c>
      <c r="F489" s="1">
        <v>0</v>
      </c>
      <c r="G489" s="2">
        <f t="shared" si="8"/>
        <v>1495.1441600000001</v>
      </c>
      <c r="H489" s="2">
        <f t="shared" si="9"/>
        <v>0.17999999999983629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3063.82</v>
      </c>
      <c r="D490" s="1">
        <f>'PR-RAS'!E496</f>
        <v>0</v>
      </c>
      <c r="E490" s="1">
        <v>0</v>
      </c>
      <c r="F490" s="1">
        <v>0</v>
      </c>
      <c r="G490" s="2">
        <f t="shared" si="8"/>
        <v>1498.2079800000001</v>
      </c>
      <c r="H490" s="2">
        <f t="shared" si="9"/>
        <v>0.17999999999983629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102934.31</v>
      </c>
      <c r="D522" s="1">
        <f>'PR-RAS'!E528</f>
        <v>0</v>
      </c>
      <c r="E522" s="1">
        <v>0</v>
      </c>
      <c r="F522" s="1">
        <v>0</v>
      </c>
      <c r="G522" s="2">
        <f t="shared" ref="G522:G809" si="10">(B522/1000)*(C522*1+D522*2)</f>
        <v>53628.775509999999</v>
      </c>
      <c r="H522" s="2">
        <f t="shared" ref="H522:H809" si="11">ABS(C522-ROUND(C522,0))+ABS(D522-ROUND(D522,0))</f>
        <v>0.30999999999767169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102934.31</v>
      </c>
      <c r="D587" s="1">
        <f>'PR-RAS'!E593</f>
        <v>0</v>
      </c>
      <c r="E587" s="1">
        <v>0</v>
      </c>
      <c r="F587" s="1">
        <v>0</v>
      </c>
      <c r="G587" s="2">
        <f t="shared" si="10"/>
        <v>60319.505659999995</v>
      </c>
      <c r="H587" s="2">
        <f t="shared" si="11"/>
        <v>0.30999999999767169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102934.31</v>
      </c>
      <c r="D599" s="1">
        <f>'PR-RAS'!E605</f>
        <v>0</v>
      </c>
      <c r="E599" s="1">
        <v>0</v>
      </c>
      <c r="F599" s="1">
        <v>0</v>
      </c>
      <c r="G599" s="2">
        <f t="shared" si="10"/>
        <v>61554.717379999995</v>
      </c>
      <c r="H599" s="2">
        <f t="shared" si="11"/>
        <v>0.30999999999767169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102934.31</v>
      </c>
      <c r="D600" s="1">
        <f>'PR-RAS'!E606</f>
        <v>0</v>
      </c>
      <c r="E600" s="1">
        <v>0</v>
      </c>
      <c r="F600" s="1">
        <v>0</v>
      </c>
      <c r="G600" s="2">
        <f t="shared" si="10"/>
        <v>61657.651689999999</v>
      </c>
      <c r="H600" s="2">
        <f t="shared" si="11"/>
        <v>0.30999999999767169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99870.489999999991</v>
      </c>
      <c r="D630" s="1">
        <f>'PR-RAS'!E636</f>
        <v>0</v>
      </c>
      <c r="E630" s="1">
        <v>0</v>
      </c>
      <c r="F630" s="1">
        <v>0</v>
      </c>
      <c r="G630" s="2">
        <f t="shared" si="10"/>
        <v>62818.538209999992</v>
      </c>
      <c r="H630" s="2">
        <f t="shared" si="11"/>
        <v>0.48999999999068677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11306.42</v>
      </c>
      <c r="E632" s="1">
        <v>0</v>
      </c>
      <c r="F632" s="1">
        <v>0</v>
      </c>
      <c r="G632" s="2">
        <f t="shared" si="10"/>
        <v>14268.70204</v>
      </c>
      <c r="H632" s="2">
        <f t="shared" si="11"/>
        <v>0.42000000000007276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7512117.8599999994</v>
      </c>
      <c r="D633" s="1">
        <f>'PR-RAS'!E639</f>
        <v>22712608.859999999</v>
      </c>
      <c r="E633" s="1">
        <v>0</v>
      </c>
      <c r="F633" s="1">
        <v>0</v>
      </c>
      <c r="G633" s="2">
        <f t="shared" si="10"/>
        <v>33456396.08656</v>
      </c>
      <c r="H633" s="2">
        <f t="shared" si="11"/>
        <v>0.2800000011920929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9555546.4199999999</v>
      </c>
      <c r="D634" s="1">
        <f>'PR-RAS'!E640</f>
        <v>20971987.349999998</v>
      </c>
      <c r="E634" s="1">
        <v>0</v>
      </c>
      <c r="F634" s="1">
        <v>0</v>
      </c>
      <c r="G634" s="2">
        <f t="shared" si="10"/>
        <v>32599196.868959997</v>
      </c>
      <c r="H634" s="2">
        <f t="shared" si="11"/>
        <v>0.76999999769032001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1740621.5100000016</v>
      </c>
      <c r="E635" s="1">
        <v>0</v>
      </c>
      <c r="F635" s="1">
        <v>0</v>
      </c>
      <c r="G635" s="2">
        <f t="shared" si="10"/>
        <v>2207108.0746800019</v>
      </c>
      <c r="H635" s="2">
        <f t="shared" si="11"/>
        <v>0.48999999836087227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2043428.5600000005</v>
      </c>
      <c r="D636" s="1">
        <f>'PR-RAS'!E642</f>
        <v>0</v>
      </c>
      <c r="E636" s="1">
        <v>0</v>
      </c>
      <c r="F636" s="1">
        <v>0</v>
      </c>
      <c r="G636" s="2">
        <f t="shared" si="10"/>
        <v>1297577.1356000004</v>
      </c>
      <c r="H636" s="2">
        <f t="shared" si="11"/>
        <v>0.43999999947845936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54286.44</v>
      </c>
      <c r="D638" s="1">
        <f>'PR-RAS'!E644</f>
        <v>5147165.0599999996</v>
      </c>
      <c r="E638" s="1">
        <v>0</v>
      </c>
      <c r="F638" s="1">
        <v>0</v>
      </c>
      <c r="G638" s="2">
        <f t="shared" si="10"/>
        <v>6592068.7487199996</v>
      </c>
      <c r="H638" s="2">
        <f t="shared" si="11"/>
        <v>0.49999999959254637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2097715.0000000005</v>
      </c>
      <c r="D640" s="1">
        <f>'PR-RAS'!E646</f>
        <v>3406543.549999998</v>
      </c>
      <c r="E640" s="1">
        <v>0</v>
      </c>
      <c r="F640" s="1">
        <v>0</v>
      </c>
      <c r="G640" s="2">
        <f t="shared" si="10"/>
        <v>5694002.5418999977</v>
      </c>
      <c r="H640" s="2">
        <f t="shared" si="11"/>
        <v>0.45000000251457095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140459.18</v>
      </c>
      <c r="D642" s="1">
        <f>'PR-RAS'!E649</f>
        <v>142954.87</v>
      </c>
      <c r="E642" s="1">
        <v>0</v>
      </c>
      <c r="F642" s="1">
        <v>0</v>
      </c>
      <c r="G642" s="2">
        <f t="shared" si="10"/>
        <v>273302.47772000002</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8206115.5499999998</v>
      </c>
      <c r="D643" s="1">
        <f>'PR-RAS'!E650</f>
        <v>27120420.719999999</v>
      </c>
      <c r="E643" s="1">
        <v>0</v>
      </c>
      <c r="F643" s="1">
        <v>0</v>
      </c>
      <c r="G643" s="2">
        <f t="shared" si="10"/>
        <v>40090946.38758</v>
      </c>
      <c r="H643" s="2">
        <f t="shared" si="11"/>
        <v>0.73000000137835741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8203619.8499999996</v>
      </c>
      <c r="D644" s="1">
        <f>'PR-RAS'!E651</f>
        <v>27126838.370000001</v>
      </c>
      <c r="E644" s="1">
        <v>0</v>
      </c>
      <c r="F644" s="1">
        <v>0</v>
      </c>
      <c r="G644" s="2">
        <f t="shared" si="10"/>
        <v>40160041.707370006</v>
      </c>
      <c r="H644" s="2">
        <f t="shared" si="11"/>
        <v>0.52000000141561031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142954.87999999989</v>
      </c>
      <c r="D645" s="1">
        <f>'PR-RAS'!E652</f>
        <v>136537.21999999881</v>
      </c>
      <c r="E645" s="1">
        <v>0</v>
      </c>
      <c r="F645" s="1">
        <v>0</v>
      </c>
      <c r="G645" s="2">
        <f t="shared" si="10"/>
        <v>267922.88207999838</v>
      </c>
      <c r="H645" s="2">
        <f t="shared" si="11"/>
        <v>0.33999999891966581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52</v>
      </c>
      <c r="E647" s="1">
        <v>0</v>
      </c>
      <c r="F647" s="1">
        <v>0</v>
      </c>
      <c r="G647" s="2">
        <f t="shared" si="10"/>
        <v>100.13000000000001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52</v>
      </c>
      <c r="E649" s="1">
        <v>0</v>
      </c>
      <c r="F649" s="1">
        <v>0</v>
      </c>
      <c r="G649" s="2">
        <f t="shared" si="10"/>
        <v>100.44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23015.46</v>
      </c>
      <c r="D654" s="1">
        <f>'PR-RAS'!E661</f>
        <v>0</v>
      </c>
      <c r="E654" s="1">
        <v>0</v>
      </c>
      <c r="F654" s="1">
        <v>0</v>
      </c>
      <c r="G654" s="2">
        <f t="shared" si="10"/>
        <v>15029.095380000001</v>
      </c>
      <c r="H654" s="2">
        <f t="shared" si="11"/>
        <v>0.45999999999912689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20821.72</v>
      </c>
      <c r="E668" s="1">
        <v>0</v>
      </c>
      <c r="F668" s="1">
        <v>0</v>
      </c>
      <c r="G668" s="2">
        <f t="shared" si="10"/>
        <v>27776.174480000001</v>
      </c>
      <c r="H668" s="2">
        <f t="shared" si="11"/>
        <v>0.27999999999883585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79774.34</v>
      </c>
      <c r="D671" s="1">
        <f>'PR-RAS'!E678</f>
        <v>545331.56000000006</v>
      </c>
      <c r="E671" s="1">
        <v>0</v>
      </c>
      <c r="F671" s="1">
        <v>0</v>
      </c>
      <c r="G671" s="2">
        <f t="shared" si="10"/>
        <v>784193.09820000012</v>
      </c>
      <c r="H671" s="2">
        <f t="shared" si="11"/>
        <v>0.77999999994062819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2873888.27</v>
      </c>
      <c r="E687" s="1">
        <v>0</v>
      </c>
      <c r="F687" s="1">
        <v>0</v>
      </c>
      <c r="G687" s="2">
        <f t="shared" si="10"/>
        <v>3942974.7064400003</v>
      </c>
      <c r="H687" s="2">
        <f t="shared" si="11"/>
        <v>0.27000000001862645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9693043.1300000008</v>
      </c>
      <c r="E691" s="1">
        <v>0</v>
      </c>
      <c r="F691" s="1">
        <v>0</v>
      </c>
      <c r="G691" s="2">
        <f t="shared" si="10"/>
        <v>13376399.519400001</v>
      </c>
      <c r="H691" s="2">
        <f t="shared" si="11"/>
        <v>0.13000000081956387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2360663.0299999998</v>
      </c>
      <c r="D692" s="1">
        <f>'PR-RAS'!E699</f>
        <v>0</v>
      </c>
      <c r="E692" s="1">
        <v>0</v>
      </c>
      <c r="F692" s="1">
        <v>0</v>
      </c>
      <c r="G692" s="2">
        <f t="shared" si="10"/>
        <v>1631218.1537299997</v>
      </c>
      <c r="H692" s="2">
        <f t="shared" si="11"/>
        <v>2.9999999795109034E-2</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12638.51</v>
      </c>
      <c r="D703" s="1">
        <f>'PR-RAS'!E710</f>
        <v>28002.94</v>
      </c>
      <c r="E703" s="1">
        <v>0</v>
      </c>
      <c r="F703" s="1">
        <v>0</v>
      </c>
      <c r="G703" s="2">
        <f t="shared" si="10"/>
        <v>48188.361779999999</v>
      </c>
      <c r="H703" s="2">
        <f t="shared" si="11"/>
        <v>0.55000000000109139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5146.3999999999996</v>
      </c>
      <c r="D709" s="1">
        <f>'PR-RAS'!E716</f>
        <v>5231.41</v>
      </c>
      <c r="E709" s="1">
        <v>0</v>
      </c>
      <c r="F709" s="1">
        <v>0</v>
      </c>
      <c r="G709" s="2">
        <f t="shared" si="10"/>
        <v>11051.327759999998</v>
      </c>
      <c r="H709" s="2">
        <f t="shared" si="11"/>
        <v>0.80999999999949068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398.17</v>
      </c>
      <c r="E710" s="1">
        <v>0</v>
      </c>
      <c r="F710" s="1">
        <v>0</v>
      </c>
      <c r="G710" s="2">
        <f t="shared" si="10"/>
        <v>846.90758999999991</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28152.43</v>
      </c>
      <c r="D711" s="1">
        <f>'PR-RAS'!E718</f>
        <v>28818.02</v>
      </c>
      <c r="E711" s="1">
        <v>0</v>
      </c>
      <c r="F711" s="1">
        <v>0</v>
      </c>
      <c r="G711" s="2">
        <f t="shared" si="10"/>
        <v>60909.813699999999</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212.36</v>
      </c>
      <c r="D713" s="1">
        <f>'PR-RAS'!E720</f>
        <v>3775</v>
      </c>
      <c r="E713" s="1">
        <v>0</v>
      </c>
      <c r="F713" s="1">
        <v>0</v>
      </c>
      <c r="G713" s="2">
        <f t="shared" si="10"/>
        <v>5526.8003199999994</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8137.55</v>
      </c>
      <c r="D714" s="1">
        <f>'PR-RAS'!E721</f>
        <v>7988.32</v>
      </c>
      <c r="E714" s="1">
        <v>0</v>
      </c>
      <c r="F714" s="1">
        <v>0</v>
      </c>
      <c r="G714" s="2">
        <f t="shared" si="10"/>
        <v>17193.417469999997</v>
      </c>
      <c r="H714" s="2">
        <f t="shared" si="11"/>
        <v>0.76999999999952706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13864.06</v>
      </c>
      <c r="E716" s="1">
        <v>0</v>
      </c>
      <c r="F716" s="1">
        <v>0</v>
      </c>
      <c r="G716" s="2">
        <f t="shared" si="10"/>
        <v>19825.605799999998</v>
      </c>
      <c r="H716" s="2">
        <f t="shared" si="11"/>
        <v>5.9999999999490683E-2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4008.9</v>
      </c>
      <c r="D718" s="1">
        <f>'PR-RAS'!E725</f>
        <v>2120.63</v>
      </c>
      <c r="E718" s="1">
        <v>0</v>
      </c>
      <c r="F718" s="1">
        <v>0</v>
      </c>
      <c r="G718" s="2">
        <f t="shared" si="10"/>
        <v>5915.3647199999996</v>
      </c>
      <c r="H718" s="2">
        <f t="shared" si="11"/>
        <v>0.46999999999979991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723.09</v>
      </c>
      <c r="D719" s="1">
        <f>'PR-RAS'!E726</f>
        <v>1455.78</v>
      </c>
      <c r="E719" s="1">
        <v>0</v>
      </c>
      <c r="F719" s="1">
        <v>0</v>
      </c>
      <c r="G719" s="2">
        <f t="shared" si="10"/>
        <v>2609.6786999999999</v>
      </c>
      <c r="H719" s="2">
        <f t="shared" si="11"/>
        <v>0.31000000000005912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1124.0999999999999</v>
      </c>
      <c r="D735" s="1">
        <f>'PR-RAS'!E742</f>
        <v>0</v>
      </c>
      <c r="E735" s="1">
        <v>0</v>
      </c>
      <c r="F735" s="1">
        <v>0</v>
      </c>
      <c r="G735" s="2">
        <f t="shared" si="10"/>
        <v>825.08939999999996</v>
      </c>
      <c r="H735" s="2">
        <f t="shared" si="11"/>
        <v>9.9999999999909051E-2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3063.82</v>
      </c>
      <c r="D879" s="1">
        <f>'PR-RAS'!E886</f>
        <v>0</v>
      </c>
      <c r="E879" s="1">
        <v>0</v>
      </c>
      <c r="F879" s="1">
        <v>0</v>
      </c>
      <c r="G879" s="2">
        <f t="shared" si="18"/>
        <v>2690.0339600000002</v>
      </c>
      <c r="H879" s="2">
        <f t="shared" si="19"/>
        <v>0.17999999999983629</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102934.31</v>
      </c>
      <c r="D947" s="1">
        <f>'PR-RAS'!E954</f>
        <v>0</v>
      </c>
      <c r="E947" s="1">
        <v>0</v>
      </c>
      <c r="F947" s="1">
        <v>0</v>
      </c>
      <c r="G947" s="2">
        <f t="shared" si="18"/>
        <v>97375.85725999999</v>
      </c>
      <c r="H947" s="2">
        <f t="shared" si="19"/>
        <v>0.30999999999767169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42635623.109999999</v>
      </c>
      <c r="D984" s="6">
        <f>BILANCA!E6</f>
        <v>60936210.830000006</v>
      </c>
      <c r="E984" s="6">
        <v>0</v>
      </c>
      <c r="F984" s="6">
        <v>0</v>
      </c>
      <c r="G984" s="7">
        <f t="shared" ref="G984:G1241" si="22">B984/1000*C984+B984/500*D984</f>
        <v>164508.04477000001</v>
      </c>
      <c r="H984" s="7">
        <f t="shared" si="19"/>
        <v>0.2799999937415123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42450793.299999997</v>
      </c>
      <c r="D985" s="1">
        <f>BILANCA!E7</f>
        <v>60726864.160000004</v>
      </c>
      <c r="E985" s="1">
        <v>0</v>
      </c>
      <c r="F985" s="1">
        <v>0</v>
      </c>
      <c r="G985" s="2">
        <f t="shared" si="22"/>
        <v>327809.04324000003</v>
      </c>
      <c r="H985" s="2">
        <f t="shared" si="19"/>
        <v>0.46000000089406967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2401483.77</v>
      </c>
      <c r="D986" s="1">
        <f>BILANCA!E8</f>
        <v>2401483.77</v>
      </c>
      <c r="E986" s="1">
        <v>0</v>
      </c>
      <c r="F986" s="1">
        <v>0</v>
      </c>
      <c r="G986" s="2">
        <f t="shared" si="22"/>
        <v>21613.353930000001</v>
      </c>
      <c r="H986" s="2">
        <f t="shared" si="19"/>
        <v>0.4599999999627471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164576.28</v>
      </c>
      <c r="D987" s="1">
        <f>BILANCA!E9</f>
        <v>164576.28</v>
      </c>
      <c r="E987" s="1">
        <v>0</v>
      </c>
      <c r="F987" s="1">
        <v>0</v>
      </c>
      <c r="G987" s="2">
        <f t="shared" si="22"/>
        <v>1974.91536</v>
      </c>
      <c r="H987" s="2">
        <f t="shared" si="19"/>
        <v>0.55999999999767169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2236907.4900000002</v>
      </c>
      <c r="D988" s="1">
        <f>BILANCA!E10</f>
        <v>2236907.4900000002</v>
      </c>
      <c r="E988" s="1">
        <v>0</v>
      </c>
      <c r="F988" s="1">
        <v>0</v>
      </c>
      <c r="G988" s="2">
        <f t="shared" si="22"/>
        <v>33553.612350000003</v>
      </c>
      <c r="H988" s="2">
        <f t="shared" si="19"/>
        <v>0.98000000044703484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32430677.050000001</v>
      </c>
      <c r="D990" s="1">
        <f>BILANCA!E12</f>
        <v>32919027.970000003</v>
      </c>
      <c r="E990" s="1">
        <v>0</v>
      </c>
      <c r="F990" s="1">
        <v>0</v>
      </c>
      <c r="G990" s="2">
        <f t="shared" si="22"/>
        <v>687881.1309300001</v>
      </c>
      <c r="H990" s="2">
        <f t="shared" si="19"/>
        <v>7.9999998211860657E-2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0.13</v>
      </c>
      <c r="D991" s="1">
        <f>BILANCA!E13</f>
        <v>0.13</v>
      </c>
      <c r="E991" s="1">
        <v>0</v>
      </c>
      <c r="F991" s="1">
        <v>0</v>
      </c>
      <c r="G991" s="2">
        <f t="shared" si="22"/>
        <v>3.1200000000000004E-3</v>
      </c>
      <c r="H991" s="2">
        <f t="shared" si="19"/>
        <v>0.26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0.13</v>
      </c>
      <c r="D993" s="1">
        <f>BILANCA!E15</f>
        <v>0.13</v>
      </c>
      <c r="E993" s="1">
        <v>0</v>
      </c>
      <c r="F993" s="1">
        <v>0</v>
      </c>
      <c r="G993" s="2">
        <f t="shared" si="22"/>
        <v>3.9000000000000007E-3</v>
      </c>
      <c r="H993" s="2">
        <f t="shared" si="19"/>
        <v>0.26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97589.040000000037</v>
      </c>
      <c r="D997" s="1">
        <f>BILANCA!E19</f>
        <v>528210.55999999994</v>
      </c>
      <c r="E997" s="1">
        <v>0</v>
      </c>
      <c r="F997" s="1">
        <v>0</v>
      </c>
      <c r="G997" s="2">
        <f t="shared" si="22"/>
        <v>16156.142239999997</v>
      </c>
      <c r="H997" s="2">
        <f t="shared" si="19"/>
        <v>0.48000000009778887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383400.77</v>
      </c>
      <c r="D998" s="1">
        <f>BILANCA!E20</f>
        <v>385341.67</v>
      </c>
      <c r="E998" s="1">
        <v>0</v>
      </c>
      <c r="F998" s="1">
        <v>0</v>
      </c>
      <c r="G998" s="2">
        <f t="shared" si="22"/>
        <v>17311.26165</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8334.6</v>
      </c>
      <c r="D999" s="1">
        <f>BILANCA!E21</f>
        <v>8334.61</v>
      </c>
      <c r="E999" s="1">
        <v>0</v>
      </c>
      <c r="F999" s="1">
        <v>0</v>
      </c>
      <c r="G999" s="2">
        <f t="shared" si="22"/>
        <v>400.06112000000007</v>
      </c>
      <c r="H999" s="2">
        <f t="shared" si="19"/>
        <v>0.78999999999905413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116871.26</v>
      </c>
      <c r="D1000" s="1">
        <f>BILANCA!E22</f>
        <v>78905.94</v>
      </c>
      <c r="E1000" s="1">
        <v>0</v>
      </c>
      <c r="F1000" s="1">
        <v>0</v>
      </c>
      <c r="G1000" s="2">
        <f t="shared" si="22"/>
        <v>4669.6133800000007</v>
      </c>
      <c r="H1000" s="2">
        <f t="shared" si="19"/>
        <v>0.319999999992433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136483.15</v>
      </c>
      <c r="D1001" s="1">
        <f>BILANCA!E23</f>
        <v>648880.42000000004</v>
      </c>
      <c r="E1001" s="1">
        <v>0</v>
      </c>
      <c r="F1001" s="1">
        <v>0</v>
      </c>
      <c r="G1001" s="2">
        <f t="shared" si="22"/>
        <v>25816.391820000001</v>
      </c>
      <c r="H1001" s="2">
        <f t="shared" si="19"/>
        <v>0.57000000003608875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49057.64</v>
      </c>
      <c r="D1002" s="1">
        <f>BILANCA!E24</f>
        <v>44432.69</v>
      </c>
      <c r="E1002" s="1">
        <v>0</v>
      </c>
      <c r="F1002" s="1">
        <v>0</v>
      </c>
      <c r="G1002" s="2">
        <f t="shared" si="22"/>
        <v>2620.5373800000002</v>
      </c>
      <c r="H1002" s="2">
        <f t="shared" si="19"/>
        <v>0.66999999999825377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11240.66</v>
      </c>
      <c r="D1004" s="1">
        <f>BILANCA!E26</f>
        <v>11240.65</v>
      </c>
      <c r="E1004" s="1">
        <v>0</v>
      </c>
      <c r="F1004" s="1">
        <v>0</v>
      </c>
      <c r="G1004" s="2">
        <f t="shared" si="22"/>
        <v>708.16116</v>
      </c>
      <c r="H1004" s="2">
        <f t="shared" si="19"/>
        <v>0.69000000000050932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607799.04000000004</v>
      </c>
      <c r="D1006" s="1">
        <f>BILANCA!E28</f>
        <v>648925.42000000004</v>
      </c>
      <c r="E1006" s="1">
        <v>0</v>
      </c>
      <c r="F1006" s="1">
        <v>0</v>
      </c>
      <c r="G1006" s="2">
        <f t="shared" si="22"/>
        <v>43829.947240000001</v>
      </c>
      <c r="H1006" s="2">
        <f t="shared" si="19"/>
        <v>0.46000000007916242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617.90999999999985</v>
      </c>
      <c r="D1007" s="1">
        <f>BILANCA!E29</f>
        <v>1890.8400000000001</v>
      </c>
      <c r="E1007" s="1">
        <v>0</v>
      </c>
      <c r="F1007" s="1">
        <v>0</v>
      </c>
      <c r="G1007" s="2">
        <f t="shared" si="22"/>
        <v>105.59016</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22412.35</v>
      </c>
      <c r="D1008" s="1">
        <f>BILANCA!E30</f>
        <v>22412.35</v>
      </c>
      <c r="E1008" s="1">
        <v>0</v>
      </c>
      <c r="F1008" s="1">
        <v>0</v>
      </c>
      <c r="G1008" s="2">
        <f t="shared" si="22"/>
        <v>1680.92625</v>
      </c>
      <c r="H1008" s="2">
        <f t="shared" si="19"/>
        <v>0.69999999999708962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617.82000000000005</v>
      </c>
      <c r="D1011" s="1">
        <f>BILANCA!E33</f>
        <v>1890.75</v>
      </c>
      <c r="E1011" s="1">
        <v>0</v>
      </c>
      <c r="F1011" s="1">
        <v>0</v>
      </c>
      <c r="G1011" s="2">
        <f t="shared" si="22"/>
        <v>123.18096</v>
      </c>
      <c r="H1011" s="2">
        <f t="shared" si="19"/>
        <v>0.42999999999994998</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22412.26</v>
      </c>
      <c r="D1012" s="1">
        <f>BILANCA!E34</f>
        <v>22412.26</v>
      </c>
      <c r="E1012" s="1">
        <v>0</v>
      </c>
      <c r="F1012" s="1">
        <v>0</v>
      </c>
      <c r="G1012" s="2">
        <f t="shared" si="22"/>
        <v>1949.8666200000002</v>
      </c>
      <c r="H1012" s="2">
        <f t="shared" si="19"/>
        <v>0.51999999999679858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32329847.870000001</v>
      </c>
      <c r="D1013" s="1">
        <f>BILANCA!E35</f>
        <v>32386304.34</v>
      </c>
      <c r="E1013" s="1">
        <v>0</v>
      </c>
      <c r="F1013" s="1">
        <v>0</v>
      </c>
      <c r="G1013" s="2">
        <f t="shared" si="22"/>
        <v>2913073.6965000001</v>
      </c>
      <c r="H1013" s="2">
        <f t="shared" si="19"/>
        <v>0.4699999988079071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150697.85999999999</v>
      </c>
      <c r="D1014" s="1">
        <f>BILANCA!E36</f>
        <v>151791.85</v>
      </c>
      <c r="E1014" s="1">
        <v>0</v>
      </c>
      <c r="F1014" s="1">
        <v>0</v>
      </c>
      <c r="G1014" s="2">
        <f t="shared" si="22"/>
        <v>14082.728359999999</v>
      </c>
      <c r="H1014" s="2">
        <f t="shared" si="19"/>
        <v>0.29000000000814907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10645.49</v>
      </c>
      <c r="D1015" s="1">
        <f>BILANCA!E37</f>
        <v>10645.49</v>
      </c>
      <c r="E1015" s="1">
        <v>0</v>
      </c>
      <c r="F1015" s="1">
        <v>0</v>
      </c>
      <c r="G1015" s="2">
        <f t="shared" si="22"/>
        <v>1021.96704</v>
      </c>
      <c r="H1015" s="2">
        <f t="shared" si="19"/>
        <v>0.97999999999956344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32168504.52</v>
      </c>
      <c r="D1016" s="1">
        <f>BILANCA!E38</f>
        <v>32223867</v>
      </c>
      <c r="E1016" s="1">
        <v>0</v>
      </c>
      <c r="F1016" s="1">
        <v>0</v>
      </c>
      <c r="G1016" s="2">
        <f t="shared" si="22"/>
        <v>3188335.8711600001</v>
      </c>
      <c r="H1016" s="2">
        <f t="shared" si="19"/>
        <v>0.48000000044703484</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2622.1</v>
      </c>
      <c r="D1023" s="1">
        <f>BILANCA!E45</f>
        <v>2622.1</v>
      </c>
      <c r="E1023" s="1">
        <v>0</v>
      </c>
      <c r="F1023" s="1">
        <v>0</v>
      </c>
      <c r="G1023" s="2">
        <f t="shared" si="22"/>
        <v>314.65199999999999</v>
      </c>
      <c r="H1023" s="2">
        <f t="shared" si="19"/>
        <v>0.1999999999998181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2622.1</v>
      </c>
      <c r="D1025" s="1">
        <f>BILANCA!E47</f>
        <v>2622.1</v>
      </c>
      <c r="E1025" s="1">
        <v>0</v>
      </c>
      <c r="F1025" s="1">
        <v>0</v>
      </c>
      <c r="G1025" s="2">
        <f t="shared" si="22"/>
        <v>330.38460000000003</v>
      </c>
      <c r="H1025" s="2">
        <f t="shared" si="19"/>
        <v>0.1999999999998181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101555.04</v>
      </c>
      <c r="D1032" s="1">
        <f>BILANCA!E54</f>
        <v>150911.67000000001</v>
      </c>
      <c r="E1032" s="1">
        <v>0</v>
      </c>
      <c r="F1032" s="1">
        <v>0</v>
      </c>
      <c r="G1032" s="2">
        <f t="shared" si="22"/>
        <v>19765.540620000003</v>
      </c>
      <c r="H1032" s="2">
        <f t="shared" si="19"/>
        <v>0.36999999998079147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101555.04</v>
      </c>
      <c r="D1033" s="1">
        <f>BILANCA!E55</f>
        <v>150911.67000000001</v>
      </c>
      <c r="E1033" s="1">
        <v>0</v>
      </c>
      <c r="F1033" s="1">
        <v>0</v>
      </c>
      <c r="G1033" s="2">
        <f t="shared" si="22"/>
        <v>20168.919000000002</v>
      </c>
      <c r="H1033" s="2">
        <f t="shared" si="19"/>
        <v>0.36999999998079147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7618632.4800000004</v>
      </c>
      <c r="D1034" s="1">
        <f>BILANCA!E56</f>
        <v>25373267.890000001</v>
      </c>
      <c r="E1034" s="1">
        <v>0</v>
      </c>
      <c r="F1034" s="1">
        <v>0</v>
      </c>
      <c r="G1034" s="2">
        <f t="shared" si="22"/>
        <v>2976623.5812599999</v>
      </c>
      <c r="H1034" s="2">
        <f t="shared" si="19"/>
        <v>0.58999999985098839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7618632.4800000004</v>
      </c>
      <c r="D1035" s="1">
        <f>BILANCA!E57</f>
        <v>25181012.629999999</v>
      </c>
      <c r="E1035" s="1">
        <v>0</v>
      </c>
      <c r="F1035" s="1">
        <v>0</v>
      </c>
      <c r="G1035" s="2">
        <f t="shared" si="22"/>
        <v>3014994.20248</v>
      </c>
      <c r="H1035" s="2">
        <f t="shared" si="19"/>
        <v>0.85000000149011612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192255.26</v>
      </c>
      <c r="E1036" s="1">
        <v>0</v>
      </c>
      <c r="F1036" s="1">
        <v>0</v>
      </c>
      <c r="G1036" s="2">
        <f t="shared" si="22"/>
        <v>20379.057560000001</v>
      </c>
      <c r="H1036" s="2">
        <f t="shared" si="19"/>
        <v>0.26000000000931323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33084.53</v>
      </c>
      <c r="E1041" s="1">
        <v>0</v>
      </c>
      <c r="F1041" s="1">
        <v>0</v>
      </c>
      <c r="G1041" s="2">
        <f t="shared" si="22"/>
        <v>3837.80548</v>
      </c>
      <c r="H1041" s="2">
        <f t="shared" si="19"/>
        <v>0.47000000000116415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33084.53</v>
      </c>
      <c r="E1045" s="1">
        <v>0</v>
      </c>
      <c r="F1045" s="1">
        <v>0</v>
      </c>
      <c r="G1045" s="2">
        <f t="shared" si="22"/>
        <v>4102.4817199999998</v>
      </c>
      <c r="H1045" s="2">
        <f t="shared" si="19"/>
        <v>0.47000000000116415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184829.81</v>
      </c>
      <c r="D1046" s="1">
        <f>BILANCA!E68</f>
        <v>209346.66999999998</v>
      </c>
      <c r="E1046" s="1">
        <v>0</v>
      </c>
      <c r="F1046" s="1">
        <v>0</v>
      </c>
      <c r="G1046" s="2">
        <f t="shared" si="22"/>
        <v>38021.958449999998</v>
      </c>
      <c r="H1046" s="2">
        <f t="shared" si="19"/>
        <v>0.52000000001862645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142954.88</v>
      </c>
      <c r="D1047" s="1">
        <f>BILANCA!E69</f>
        <v>136537.22</v>
      </c>
      <c r="E1047" s="1">
        <v>0</v>
      </c>
      <c r="F1047" s="1">
        <v>0</v>
      </c>
      <c r="G1047" s="2">
        <f t="shared" si="22"/>
        <v>26625.876479999999</v>
      </c>
      <c r="H1047" s="2">
        <f t="shared" si="19"/>
        <v>0.33999999999650754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142954.88</v>
      </c>
      <c r="D1048" s="1">
        <f>BILANCA!E70</f>
        <v>136395.32999999999</v>
      </c>
      <c r="E1048" s="1">
        <v>0</v>
      </c>
      <c r="F1048" s="1">
        <v>0</v>
      </c>
      <c r="G1048" s="2">
        <f t="shared" si="22"/>
        <v>27023.4601</v>
      </c>
      <c r="H1048" s="2">
        <f t="shared" si="19"/>
        <v>0.4499999999825377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142954.88</v>
      </c>
      <c r="D1050" s="1">
        <f>BILANCA!E72</f>
        <v>136395.32999999999</v>
      </c>
      <c r="E1050" s="1">
        <v>0</v>
      </c>
      <c r="F1050" s="1">
        <v>0</v>
      </c>
      <c r="G1050" s="2">
        <f t="shared" si="22"/>
        <v>27854.951180000004</v>
      </c>
      <c r="H1050" s="2">
        <f t="shared" si="19"/>
        <v>0.4499999999825377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141.88999999999999</v>
      </c>
      <c r="E1054" s="1">
        <v>0</v>
      </c>
      <c r="F1054" s="1">
        <v>0</v>
      </c>
      <c r="G1054" s="2">
        <f t="shared" si="22"/>
        <v>20.148379999999996</v>
      </c>
      <c r="H1054" s="2">
        <f t="shared" si="19"/>
        <v>0.11000000000001364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17996.97</v>
      </c>
      <c r="D1056" s="1">
        <f>BILANCA!E78</f>
        <v>6768.43</v>
      </c>
      <c r="E1056" s="1">
        <v>0</v>
      </c>
      <c r="F1056" s="1">
        <v>0</v>
      </c>
      <c r="G1056" s="2">
        <f t="shared" si="22"/>
        <v>2301.9695900000002</v>
      </c>
      <c r="H1056" s="2">
        <f t="shared" si="19"/>
        <v>0.45999999999912689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17217.23</v>
      </c>
      <c r="D1060" s="1">
        <f>BILANCA!E82</f>
        <v>5451.72</v>
      </c>
      <c r="E1060" s="1">
        <v>0</v>
      </c>
      <c r="F1060" s="1">
        <v>0</v>
      </c>
      <c r="G1060" s="2">
        <f t="shared" si="22"/>
        <v>2165.2915899999998</v>
      </c>
      <c r="H1060" s="2">
        <f t="shared" si="19"/>
        <v>0.50999999999930878</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599.95000000000005</v>
      </c>
      <c r="D1062" s="1">
        <f>BILANCA!E84</f>
        <v>644.71</v>
      </c>
      <c r="E1062" s="1">
        <v>0</v>
      </c>
      <c r="F1062" s="1">
        <v>0</v>
      </c>
      <c r="G1062" s="2">
        <f t="shared" si="22"/>
        <v>149.26023000000001</v>
      </c>
      <c r="H1062" s="2">
        <f t="shared" si="19"/>
        <v>0.33999999999991815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179.79</v>
      </c>
      <c r="D1064" s="1">
        <f>BILANCA!E86</f>
        <v>672</v>
      </c>
      <c r="E1064" s="1">
        <v>0</v>
      </c>
      <c r="F1064" s="1">
        <v>0</v>
      </c>
      <c r="G1064" s="2">
        <f t="shared" si="22"/>
        <v>123.42699</v>
      </c>
      <c r="H1064" s="2">
        <f t="shared" si="19"/>
        <v>0.21000000000000796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13062.58</v>
      </c>
      <c r="D1112" s="1">
        <f>BILANCA!E134</f>
        <v>13062.58</v>
      </c>
      <c r="E1112" s="1">
        <v>0</v>
      </c>
      <c r="F1112" s="1">
        <v>0</v>
      </c>
      <c r="G1112" s="2">
        <f t="shared" si="22"/>
        <v>5055.2184600000001</v>
      </c>
      <c r="H1112" s="2">
        <f t="shared" si="23"/>
        <v>0.84000000000014552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13062.58</v>
      </c>
      <c r="D1113" s="1">
        <f>BILANCA!E135</f>
        <v>13062.58</v>
      </c>
      <c r="E1113" s="1">
        <v>0</v>
      </c>
      <c r="F1113" s="1">
        <v>0</v>
      </c>
      <c r="G1113" s="2">
        <f t="shared" si="22"/>
        <v>5094.4062000000004</v>
      </c>
      <c r="H1113" s="2">
        <f t="shared" si="23"/>
        <v>0.84000000000014552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11347.8</v>
      </c>
      <c r="D1118" s="1">
        <f>BILANCA!E140</f>
        <v>11347.8</v>
      </c>
      <c r="E1118" s="1">
        <v>0</v>
      </c>
      <c r="F1118" s="1">
        <v>0</v>
      </c>
      <c r="G1118" s="2">
        <f t="shared" si="22"/>
        <v>4595.8590000000004</v>
      </c>
      <c r="H1118" s="2">
        <f t="shared" si="23"/>
        <v>0.40000000000145519</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1714.78</v>
      </c>
      <c r="D1119" s="1">
        <f>BILANCA!E141</f>
        <v>1714.78</v>
      </c>
      <c r="E1119" s="1">
        <v>0</v>
      </c>
      <c r="F1119" s="1">
        <v>0</v>
      </c>
      <c r="G1119" s="2">
        <f t="shared" si="22"/>
        <v>699.63023999999996</v>
      </c>
      <c r="H1119" s="2">
        <f t="shared" si="23"/>
        <v>0.44000000000005457</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10815.38</v>
      </c>
      <c r="D1124" s="1">
        <f>BILANCA!E146</f>
        <v>52978.44</v>
      </c>
      <c r="E1124" s="1">
        <v>0</v>
      </c>
      <c r="F1124" s="1">
        <v>0</v>
      </c>
      <c r="G1124" s="2">
        <f t="shared" si="22"/>
        <v>16464.888660000001</v>
      </c>
      <c r="H1124" s="2">
        <f t="shared" si="23"/>
        <v>0.82000000000152795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237.73</v>
      </c>
      <c r="D1137" s="1">
        <f>BILANCA!E159</f>
        <v>237.73</v>
      </c>
      <c r="E1137" s="1">
        <v>0</v>
      </c>
      <c r="F1137" s="1">
        <v>0</v>
      </c>
      <c r="G1137" s="2">
        <f t="shared" si="22"/>
        <v>109.83125999999999</v>
      </c>
      <c r="H1137" s="2">
        <f t="shared" si="23"/>
        <v>0.54000000000002046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10577.65</v>
      </c>
      <c r="D1138" s="1">
        <f>BILANCA!E160</f>
        <v>52740.71</v>
      </c>
      <c r="E1138" s="1">
        <v>0</v>
      </c>
      <c r="F1138" s="1">
        <v>0</v>
      </c>
      <c r="G1138" s="2">
        <f t="shared" si="22"/>
        <v>17989.155849999999</v>
      </c>
      <c r="H1138" s="2">
        <f t="shared" si="23"/>
        <v>0.64000000000123691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42635623.110000007</v>
      </c>
      <c r="D1152" s="1">
        <f>BILANCA!E175</f>
        <v>60936210.830000006</v>
      </c>
      <c r="E1152" s="1">
        <v>0</v>
      </c>
      <c r="F1152" s="1">
        <v>0</v>
      </c>
      <c r="G1152" s="2">
        <f t="shared" si="22"/>
        <v>27801859.566130005</v>
      </c>
      <c r="H1152" s="2">
        <f t="shared" si="23"/>
        <v>0.2800000011920929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2249511.5099999998</v>
      </c>
      <c r="D1153" s="1">
        <f>BILANCA!E176</f>
        <v>3546325.38</v>
      </c>
      <c r="E1153" s="1">
        <v>0</v>
      </c>
      <c r="F1153" s="1">
        <v>0</v>
      </c>
      <c r="G1153" s="2">
        <f t="shared" si="22"/>
        <v>1588167.5859000001</v>
      </c>
      <c r="H1153" s="2">
        <f t="shared" si="23"/>
        <v>0.87000000011175871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280026.5</v>
      </c>
      <c r="D1154" s="1">
        <f>BILANCA!E177</f>
        <v>2855817.3299999996</v>
      </c>
      <c r="E1154" s="1">
        <v>0</v>
      </c>
      <c r="F1154" s="1">
        <v>0</v>
      </c>
      <c r="G1154" s="2">
        <f t="shared" si="22"/>
        <v>1024574.05836</v>
      </c>
      <c r="H1154" s="2">
        <f t="shared" si="23"/>
        <v>0.82999999960884452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117196.66</v>
      </c>
      <c r="D1155" s="1">
        <f>BILANCA!E178</f>
        <v>129655.78</v>
      </c>
      <c r="E1155" s="1">
        <v>0</v>
      </c>
      <c r="F1155" s="1">
        <v>0</v>
      </c>
      <c r="G1155" s="2">
        <f t="shared" si="22"/>
        <v>64759.413839999994</v>
      </c>
      <c r="H1155" s="2">
        <f t="shared" si="23"/>
        <v>0.55999999999767169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21873.78</v>
      </c>
      <c r="D1156" s="1">
        <f>BILANCA!E179</f>
        <v>47396.38</v>
      </c>
      <c r="E1156" s="1">
        <v>0</v>
      </c>
      <c r="F1156" s="1">
        <v>0</v>
      </c>
      <c r="G1156" s="2">
        <f t="shared" si="22"/>
        <v>20183.311419999998</v>
      </c>
      <c r="H1156" s="2">
        <f t="shared" si="23"/>
        <v>0.59999999999854481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210.44</v>
      </c>
      <c r="D1157" s="1">
        <f>BILANCA!E180</f>
        <v>119.16</v>
      </c>
      <c r="E1157" s="1">
        <v>0</v>
      </c>
      <c r="F1157" s="1">
        <v>0</v>
      </c>
      <c r="G1157" s="2">
        <f t="shared" si="22"/>
        <v>78.084239999999994</v>
      </c>
      <c r="H1157" s="2">
        <f t="shared" si="23"/>
        <v>0.59999999999999432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210.44</v>
      </c>
      <c r="D1160" s="1">
        <f>BILANCA!E183</f>
        <v>119.16</v>
      </c>
      <c r="E1160" s="1">
        <v>0</v>
      </c>
      <c r="F1160" s="1">
        <v>0</v>
      </c>
      <c r="G1160" s="2">
        <f t="shared" si="22"/>
        <v>79.430520000000001</v>
      </c>
      <c r="H1160" s="2">
        <f t="shared" si="23"/>
        <v>0.59999999999999432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140745.62</v>
      </c>
      <c r="D1165" s="1">
        <f>BILANCA!E188</f>
        <v>2678646.0099999998</v>
      </c>
      <c r="E1165" s="1">
        <v>0</v>
      </c>
      <c r="F1165" s="1">
        <v>0</v>
      </c>
      <c r="G1165" s="2">
        <f t="shared" si="22"/>
        <v>1000642.8504799999</v>
      </c>
      <c r="H1165" s="2">
        <f t="shared" si="23"/>
        <v>0.38999999978113919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1969485.01</v>
      </c>
      <c r="D1166" s="1">
        <f>BILANCA!E189</f>
        <v>690508.05</v>
      </c>
      <c r="E1166" s="1">
        <v>0</v>
      </c>
      <c r="F1166" s="1">
        <v>0</v>
      </c>
      <c r="G1166" s="2">
        <f t="shared" si="22"/>
        <v>613141.70313000004</v>
      </c>
      <c r="H1166" s="2">
        <f t="shared" si="23"/>
        <v>6.0000000055879354E-2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40386111.600000009</v>
      </c>
      <c r="D1214" s="1">
        <f>BILANCA!E237</f>
        <v>57389885.450000003</v>
      </c>
      <c r="E1214" s="1">
        <v>0</v>
      </c>
      <c r="F1214" s="1">
        <v>0</v>
      </c>
      <c r="G1214" s="2">
        <f t="shared" si="22"/>
        <v>35843318.857500002</v>
      </c>
      <c r="H1214" s="2">
        <f t="shared" si="23"/>
        <v>0.84999999403953552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42477316.650000006</v>
      </c>
      <c r="D1215" s="1">
        <f>BILANCA!E238</f>
        <v>60753387.520000003</v>
      </c>
      <c r="E1215" s="1">
        <v>0</v>
      </c>
      <c r="F1215" s="1">
        <v>0</v>
      </c>
      <c r="G1215" s="2">
        <f t="shared" si="22"/>
        <v>38044309.272080004</v>
      </c>
      <c r="H1215" s="2">
        <f t="shared" si="23"/>
        <v>0.82999999076128006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42477316.650000006</v>
      </c>
      <c r="D1216" s="1">
        <f>BILANCA!E239</f>
        <v>60753387.520000003</v>
      </c>
      <c r="E1216" s="1">
        <v>0</v>
      </c>
      <c r="F1216" s="1">
        <v>0</v>
      </c>
      <c r="G1216" s="2">
        <f t="shared" si="22"/>
        <v>38208293.363770001</v>
      </c>
      <c r="H1216" s="2">
        <f t="shared" si="23"/>
        <v>0.82999999076128006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42439325.880000003</v>
      </c>
      <c r="D1217" s="1">
        <f>BILANCA!E240</f>
        <v>60718591.100000001</v>
      </c>
      <c r="E1217" s="1">
        <v>0</v>
      </c>
      <c r="F1217" s="1">
        <v>0</v>
      </c>
      <c r="G1217" s="2">
        <f t="shared" si="22"/>
        <v>38347102.890720002</v>
      </c>
      <c r="H1217" s="2">
        <f t="shared" si="23"/>
        <v>0.2199999988079071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37990.769999999997</v>
      </c>
      <c r="D1218" s="1">
        <f>BILANCA!E241</f>
        <v>34796.42</v>
      </c>
      <c r="E1218" s="1">
        <v>0</v>
      </c>
      <c r="F1218" s="1">
        <v>0</v>
      </c>
      <c r="G1218" s="2">
        <f t="shared" si="22"/>
        <v>25282.148349999996</v>
      </c>
      <c r="H1218" s="2">
        <f t="shared" si="23"/>
        <v>0.65000000000145519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t="str">
        <f>BILANCA!E243</f>
        <v xml:space="preserve"> </v>
      </c>
      <c r="E1220" s="1">
        <v>0</v>
      </c>
      <c r="F1220" s="1">
        <v>0</v>
      </c>
      <c r="G1220" s="2" t="e">
        <f t="shared" si="22"/>
        <v>#VALUE!</v>
      </c>
      <c r="H1220" s="2" t="e">
        <f t="shared" si="23"/>
        <v>#VALUE!</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-2097715</v>
      </c>
      <c r="D1222" s="1">
        <f>BILANCA!E245</f>
        <v>-3406543.55</v>
      </c>
      <c r="E1222" s="1">
        <v>0</v>
      </c>
      <c r="F1222" s="1">
        <v>0</v>
      </c>
      <c r="G1222" s="2">
        <f t="shared" si="22"/>
        <v>-2129681.7018999998</v>
      </c>
      <c r="H1222" s="2">
        <f t="shared" si="23"/>
        <v>0.45000000018626451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128078.81</v>
      </c>
      <c r="D1223" s="1">
        <f>BILANCA!E246</f>
        <v>5327379.8899999997</v>
      </c>
      <c r="E1223" s="1">
        <v>0</v>
      </c>
      <c r="F1223" s="1">
        <v>0</v>
      </c>
      <c r="G1223" s="2">
        <f t="shared" si="22"/>
        <v>2587881.2615999999</v>
      </c>
      <c r="H1223" s="2">
        <f t="shared" si="23"/>
        <v>0.30000000033760443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128078.81</v>
      </c>
      <c r="D1224" s="1">
        <f>BILANCA!E247</f>
        <v>5327379.8899999997</v>
      </c>
      <c r="E1224" s="1">
        <v>0</v>
      </c>
      <c r="F1224" s="1">
        <v>0</v>
      </c>
      <c r="G1224" s="2">
        <f t="shared" si="22"/>
        <v>2598664.1001899997</v>
      </c>
      <c r="H1224" s="2">
        <f t="shared" si="23"/>
        <v>0.30000000033760443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2225793.81</v>
      </c>
      <c r="D1227" s="1">
        <f>BILANCA!E250</f>
        <v>8733923.4399999995</v>
      </c>
      <c r="E1227" s="1">
        <v>0</v>
      </c>
      <c r="F1227" s="1">
        <v>0</v>
      </c>
      <c r="G1227" s="2">
        <f t="shared" si="22"/>
        <v>4805248.3283599988</v>
      </c>
      <c r="H1227" s="2">
        <f t="shared" si="23"/>
        <v>0.62999999942258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2225793.81</v>
      </c>
      <c r="D1229" s="1">
        <f>BILANCA!E252</f>
        <v>8722617.0199999996</v>
      </c>
      <c r="E1229" s="1">
        <v>0</v>
      </c>
      <c r="F1229" s="1">
        <v>0</v>
      </c>
      <c r="G1229" s="2">
        <f t="shared" si="22"/>
        <v>4839072.8510999996</v>
      </c>
      <c r="H1229" s="2">
        <f t="shared" si="23"/>
        <v>0.20999999949708581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11306.42</v>
      </c>
      <c r="E1230" s="1">
        <v>0</v>
      </c>
      <c r="F1230" s="1">
        <v>0</v>
      </c>
      <c r="G1230" s="2">
        <f t="shared" si="22"/>
        <v>5585.3714799999998</v>
      </c>
      <c r="H1230" s="2">
        <f t="shared" si="23"/>
        <v>0.42000000000007276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6509.95</v>
      </c>
      <c r="D1232" s="1">
        <f>BILANCA!E255</f>
        <v>43041.48</v>
      </c>
      <c r="E1232" s="1">
        <v>0</v>
      </c>
      <c r="F1232" s="1">
        <v>0</v>
      </c>
      <c r="G1232" s="2">
        <f t="shared" si="22"/>
        <v>23055.634590000001</v>
      </c>
      <c r="H1232" s="2">
        <f t="shared" si="23"/>
        <v>0.53000000000338332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2202544.0699999998</v>
      </c>
      <c r="E1236" s="1">
        <v>0</v>
      </c>
      <c r="F1236" s="1">
        <v>0</v>
      </c>
      <c r="G1236" s="2">
        <f t="shared" si="22"/>
        <v>1114487.2994199998</v>
      </c>
      <c r="H1236" s="2">
        <f t="shared" si="23"/>
        <v>6.9999999832361937E-2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2202544.0699999998</v>
      </c>
      <c r="E1237" s="1">
        <v>0</v>
      </c>
      <c r="F1237" s="1">
        <v>0</v>
      </c>
      <c r="G1237" s="2">
        <f t="shared" si="22"/>
        <v>1118892.3875599999</v>
      </c>
      <c r="H1237" s="2">
        <f t="shared" si="23"/>
        <v>6.9999999832361937E-2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10815.38</v>
      </c>
      <c r="D1241" s="1">
        <f>BILANCA!E265</f>
        <v>52978.44</v>
      </c>
      <c r="E1241" s="1">
        <v>0</v>
      </c>
      <c r="F1241" s="1">
        <v>0</v>
      </c>
      <c r="G1241" s="2">
        <f t="shared" si="22"/>
        <v>30127.243080000004</v>
      </c>
      <c r="H1241" s="2">
        <f t="shared" si="23"/>
        <v>0.82000000000152795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179.79</v>
      </c>
      <c r="D1244" s="1">
        <f>BILANCA!E268</f>
        <v>672</v>
      </c>
      <c r="E1244" s="1">
        <v>0</v>
      </c>
      <c r="F1244" s="1">
        <v>0</v>
      </c>
      <c r="G1244" s="2">
        <f t="shared" si="24"/>
        <v>397.70918999999998</v>
      </c>
      <c r="H1244" s="2">
        <f t="shared" si="23"/>
        <v>0.21000000000000796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66.34</v>
      </c>
      <c r="D1263" s="1">
        <f>BILANCA!E287</f>
        <v>13235.32</v>
      </c>
      <c r="E1263" s="1">
        <v>0</v>
      </c>
      <c r="F1263" s="1">
        <v>0</v>
      </c>
      <c r="G1263" s="2">
        <f t="shared" si="24"/>
        <v>7430.3544000000011</v>
      </c>
      <c r="H1263" s="2">
        <f t="shared" si="23"/>
        <v>0.65999999999971237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279960.15999999997</v>
      </c>
      <c r="D1264" s="1">
        <f>BILANCA!E288</f>
        <v>2842582.01</v>
      </c>
      <c r="E1264" s="1">
        <v>0</v>
      </c>
      <c r="F1264" s="1">
        <v>0</v>
      </c>
      <c r="G1264" s="2">
        <f t="shared" si="24"/>
        <v>1676199.8945800001</v>
      </c>
      <c r="H1264" s="2">
        <f t="shared" si="23"/>
        <v>0.16999999975087121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279189.38</v>
      </c>
      <c r="D1265" s="1">
        <f>BILANCA!E289</f>
        <v>0</v>
      </c>
      <c r="E1265" s="1">
        <v>0</v>
      </c>
      <c r="F1265" s="1">
        <v>0</v>
      </c>
      <c r="G1265" s="2">
        <f t="shared" si="24"/>
        <v>78731.405159999995</v>
      </c>
      <c r="H1265" s="2">
        <f t="shared" si="23"/>
        <v>0.38000000000465661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1690295.63</v>
      </c>
      <c r="D1266" s="1">
        <f>BILANCA!E290</f>
        <v>690508.05</v>
      </c>
      <c r="E1266" s="1">
        <v>0</v>
      </c>
      <c r="F1266" s="1">
        <v>0</v>
      </c>
      <c r="G1266" s="2">
        <f t="shared" si="24"/>
        <v>869181.21958999988</v>
      </c>
      <c r="H1266" s="2">
        <f t="shared" si="23"/>
        <v>0.42000000015832484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9452612.1099999994</v>
      </c>
      <c r="D1401" s="1">
        <f>'RAS-funkcijski'!E107</f>
        <v>20971987.350000001</v>
      </c>
      <c r="E1401" s="1">
        <v>0</v>
      </c>
      <c r="F1401" s="1">
        <v>0</v>
      </c>
      <c r="G1401" s="2">
        <f t="shared" si="24"/>
        <v>5293848.4414299997</v>
      </c>
      <c r="H1401" s="2">
        <f t="shared" si="27"/>
        <v>0.46000000089406967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9452612.1099999994</v>
      </c>
      <c r="D1403" s="1">
        <f>'RAS-funkcijski'!E109</f>
        <v>20971987.350000001</v>
      </c>
      <c r="E1403" s="1">
        <v>0</v>
      </c>
      <c r="F1403" s="1">
        <v>0</v>
      </c>
      <c r="G1403" s="2">
        <f t="shared" si="24"/>
        <v>5396641.6150500001</v>
      </c>
      <c r="H1403" s="2">
        <f t="shared" si="27"/>
        <v>0.46000000089406967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9452612.1099999994</v>
      </c>
      <c r="D1435" s="13">
        <f>'RAS-funkcijski'!E141</f>
        <v>20971987.350000001</v>
      </c>
      <c r="E1435" s="13">
        <v>0</v>
      </c>
      <c r="F1435" s="13">
        <v>0</v>
      </c>
      <c r="G1435" s="14">
        <f t="shared" si="24"/>
        <v>7041332.3929700013</v>
      </c>
      <c r="H1435" s="14">
        <f t="shared" si="27"/>
        <v>0.46000000089406967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93819.569999999992</v>
      </c>
      <c r="D1436" s="6">
        <f>'P-VRIO'!E5</f>
        <v>93819.569999999992</v>
      </c>
      <c r="E1436" s="6">
        <v>0</v>
      </c>
      <c r="F1436" s="6">
        <v>0</v>
      </c>
      <c r="G1436" s="7">
        <f t="shared" si="24"/>
        <v>281.45871</v>
      </c>
      <c r="H1436" s="7">
        <f t="shared" si="27"/>
        <v>0.86000000001513399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27650.51</v>
      </c>
      <c r="D1437" s="1">
        <f>'P-VRIO'!E6</f>
        <v>27650.51</v>
      </c>
      <c r="E1437" s="1">
        <v>0</v>
      </c>
      <c r="F1437" s="1">
        <v>0</v>
      </c>
      <c r="G1437" s="2">
        <f t="shared" si="24"/>
        <v>165.90306000000001</v>
      </c>
      <c r="H1437" s="2">
        <f t="shared" si="27"/>
        <v>0.98000000000320142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27650.51</v>
      </c>
      <c r="D1438" s="1">
        <f>'P-VRIO'!E7</f>
        <v>27650.51</v>
      </c>
      <c r="E1438" s="1">
        <v>0</v>
      </c>
      <c r="F1438" s="1">
        <v>0</v>
      </c>
      <c r="G1438" s="2">
        <f t="shared" si="24"/>
        <v>248.85458999999997</v>
      </c>
      <c r="H1438" s="2">
        <f t="shared" si="27"/>
        <v>0.98000000000320142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27650.51</v>
      </c>
      <c r="D1439" s="1">
        <f>'P-VRIO'!E8</f>
        <v>27650.51</v>
      </c>
      <c r="E1439" s="1">
        <v>0</v>
      </c>
      <c r="F1439" s="1">
        <v>0</v>
      </c>
      <c r="G1439" s="2">
        <f t="shared" si="24"/>
        <v>331.80612000000002</v>
      </c>
      <c r="H1439" s="2">
        <f t="shared" si="27"/>
        <v>0.98000000000320142</v>
      </c>
      <c r="I1439" s="10">
        <f t="shared" ref="I1439:I1444" si="28">G1439*H1439</f>
        <v>325.16999760106228</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66169.06</v>
      </c>
      <c r="D1453" s="1">
        <f>'P-VRIO'!E22</f>
        <v>66169.06</v>
      </c>
      <c r="E1453" s="1">
        <v>0</v>
      </c>
      <c r="F1453" s="1">
        <v>0</v>
      </c>
      <c r="G1453" s="2">
        <f t="shared" si="24"/>
        <v>3573.1292399999998</v>
      </c>
      <c r="H1453" s="2">
        <f t="shared" si="27"/>
        <v>0.11999999999534339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66169.06</v>
      </c>
      <c r="D1454" s="1">
        <f>'P-VRIO'!E23</f>
        <v>66169.06</v>
      </c>
      <c r="E1454" s="1">
        <v>0</v>
      </c>
      <c r="F1454" s="1">
        <v>0</v>
      </c>
      <c r="G1454" s="2">
        <f t="shared" si="24"/>
        <v>3771.6364199999998</v>
      </c>
      <c r="H1454" s="2">
        <f t="shared" si="27"/>
        <v>0.11999999999534339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66169.06</v>
      </c>
      <c r="D1456" s="1">
        <f>'P-VRIO'!E25</f>
        <v>66169.06</v>
      </c>
      <c r="E1456" s="1">
        <v>0</v>
      </c>
      <c r="F1456" s="1">
        <v>0</v>
      </c>
      <c r="G1456" s="2">
        <f t="shared" si="24"/>
        <v>4168.6507799999999</v>
      </c>
      <c r="H1456" s="2">
        <f t="shared" si="27"/>
        <v>0.11999999999534339</v>
      </c>
      <c r="I1456" s="10">
        <f t="shared" si="30"/>
        <v>500.23809358058821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2249511.5099999998</v>
      </c>
      <c r="D1480" s="6"/>
      <c r="E1480" s="6">
        <v>0</v>
      </c>
      <c r="F1480" s="6">
        <v>0</v>
      </c>
      <c r="G1480" s="7">
        <f t="shared" ref="G1480:G1580" si="34">B1480/1000*C1480</f>
        <v>2249.5115099999998</v>
      </c>
      <c r="H1480" s="7">
        <f t="shared" ref="H1480:H1580" si="35">ABS(C1480-ROUND(C1480,0))</f>
        <v>0.49000000022351742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30198699.210000001</v>
      </c>
      <c r="D1481" s="1">
        <v>0</v>
      </c>
      <c r="E1481" s="1">
        <v>0</v>
      </c>
      <c r="F1481" s="1">
        <v>0</v>
      </c>
      <c r="G1481" s="2">
        <f t="shared" si="34"/>
        <v>60397.398420000005</v>
      </c>
      <c r="H1481" s="2">
        <f t="shared" si="35"/>
        <v>0.21000000089406967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14268692.120000001</v>
      </c>
      <c r="D1483" s="1">
        <v>0</v>
      </c>
      <c r="E1483" s="1">
        <v>0</v>
      </c>
      <c r="F1483" s="1">
        <v>0</v>
      </c>
      <c r="G1483" s="2">
        <f t="shared" si="34"/>
        <v>57074.768480000006</v>
      </c>
      <c r="H1483" s="2">
        <f t="shared" si="35"/>
        <v>0.12000000104308128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1573752.67</v>
      </c>
      <c r="D1484" s="1">
        <v>0</v>
      </c>
      <c r="E1484" s="1">
        <v>0</v>
      </c>
      <c r="F1484" s="1">
        <v>0</v>
      </c>
      <c r="G1484" s="2">
        <f t="shared" si="34"/>
        <v>7868.7633500000002</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1067552.8799999999</v>
      </c>
      <c r="D1485" s="1">
        <v>0</v>
      </c>
      <c r="E1485" s="1">
        <v>0</v>
      </c>
      <c r="F1485" s="1">
        <v>0</v>
      </c>
      <c r="G1485" s="2">
        <f t="shared" si="34"/>
        <v>6405.3172799999993</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1704.74</v>
      </c>
      <c r="D1486" s="1">
        <v>0</v>
      </c>
      <c r="E1486" s="1">
        <v>0</v>
      </c>
      <c r="F1486" s="1">
        <v>0</v>
      </c>
      <c r="G1486" s="2">
        <f t="shared" si="34"/>
        <v>11.93318</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11625681.83</v>
      </c>
      <c r="D1491" s="1">
        <v>0</v>
      </c>
      <c r="E1491" s="1">
        <v>0</v>
      </c>
      <c r="F1491" s="1">
        <v>0</v>
      </c>
      <c r="G1491" s="2">
        <f t="shared" si="34"/>
        <v>139508.18196000002</v>
      </c>
      <c r="H1491" s="2">
        <f t="shared" si="35"/>
        <v>0.16999999992549419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15930007.09</v>
      </c>
      <c r="D1492" s="1">
        <v>0</v>
      </c>
      <c r="E1492" s="1">
        <v>0</v>
      </c>
      <c r="F1492" s="1">
        <v>0</v>
      </c>
      <c r="G1492" s="2">
        <f t="shared" si="34"/>
        <v>207090.09216999999</v>
      </c>
      <c r="H1492" s="2">
        <f t="shared" si="35"/>
        <v>8.9999999850988388E-2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28901885.34</v>
      </c>
      <c r="D1499" s="1">
        <v>0</v>
      </c>
      <c r="E1499" s="1">
        <v>0</v>
      </c>
      <c r="F1499" s="1">
        <v>0</v>
      </c>
      <c r="G1499" s="2">
        <f t="shared" si="34"/>
        <v>578037.70680000004</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11692901.289999999</v>
      </c>
      <c r="D1501" s="1">
        <v>0</v>
      </c>
      <c r="E1501" s="1">
        <v>0</v>
      </c>
      <c r="F1501" s="1">
        <v>0</v>
      </c>
      <c r="G1501" s="2">
        <f t="shared" si="34"/>
        <v>257243.82837999996</v>
      </c>
      <c r="H1501" s="2">
        <f t="shared" si="35"/>
        <v>0.28999999910593033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1561293.55</v>
      </c>
      <c r="D1502" s="1">
        <v>0</v>
      </c>
      <c r="E1502" s="1">
        <v>0</v>
      </c>
      <c r="F1502" s="1">
        <v>0</v>
      </c>
      <c r="G1502" s="2">
        <f t="shared" si="34"/>
        <v>35909.751649999998</v>
      </c>
      <c r="H1502" s="2">
        <f t="shared" si="35"/>
        <v>0.44999999995343387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1042030.28</v>
      </c>
      <c r="D1503" s="1">
        <v>0</v>
      </c>
      <c r="E1503" s="1">
        <v>0</v>
      </c>
      <c r="F1503" s="1">
        <v>0</v>
      </c>
      <c r="G1503" s="2">
        <f t="shared" si="34"/>
        <v>25008.726720000002</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1796.02</v>
      </c>
      <c r="D1504" s="1">
        <v>0</v>
      </c>
      <c r="E1504" s="1">
        <v>0</v>
      </c>
      <c r="F1504" s="1">
        <v>0</v>
      </c>
      <c r="G1504" s="2">
        <f t="shared" si="34"/>
        <v>44.900500000000001</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9087781.4399999995</v>
      </c>
      <c r="D1509" s="1">
        <v>0</v>
      </c>
      <c r="E1509" s="1">
        <v>0</v>
      </c>
      <c r="F1509" s="1">
        <v>0</v>
      </c>
      <c r="G1509" s="2">
        <f t="shared" si="34"/>
        <v>272633.44319999998</v>
      </c>
      <c r="H1509" s="2">
        <f t="shared" si="35"/>
        <v>0.43999999947845936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17208984.050000001</v>
      </c>
      <c r="D1510" s="1">
        <v>0</v>
      </c>
      <c r="E1510" s="1">
        <v>0</v>
      </c>
      <c r="F1510" s="1">
        <v>0</v>
      </c>
      <c r="G1510" s="2">
        <f t="shared" si="34"/>
        <v>533478.50555</v>
      </c>
      <c r="H1510" s="2">
        <f t="shared" si="35"/>
        <v>5.000000074505806E-2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3546325.379999999</v>
      </c>
      <c r="D1517" s="1">
        <v>0</v>
      </c>
      <c r="E1517" s="1">
        <v>0</v>
      </c>
      <c r="F1517" s="1">
        <v>0</v>
      </c>
      <c r="G1517" s="2">
        <f t="shared" si="34"/>
        <v>134760.36443999995</v>
      </c>
      <c r="H1517" s="2">
        <f t="shared" si="3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13235.37</v>
      </c>
      <c r="D1518" s="1">
        <v>0</v>
      </c>
      <c r="E1518" s="1">
        <v>0</v>
      </c>
      <c r="F1518" s="1">
        <v>0</v>
      </c>
      <c r="G1518" s="2">
        <f t="shared" si="34"/>
        <v>516.17943000000002</v>
      </c>
      <c r="H1518" s="2">
        <f t="shared" si="35"/>
        <v>0.37000000000080036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t="str">
        <f>OBVEZE!D45</f>
        <v xml:space="preserve"> </v>
      </c>
      <c r="D1520" s="1">
        <v>0</v>
      </c>
      <c r="E1520" s="1">
        <v>0</v>
      </c>
      <c r="F1520" s="1">
        <v>0</v>
      </c>
      <c r="G1520" s="2" t="e">
        <f t="shared" si="34"/>
        <v>#VALUE!</v>
      </c>
      <c r="H1520" s="2" t="e">
        <f t="shared" si="35"/>
        <v>#VALUE!</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13235.37</v>
      </c>
      <c r="D1524" s="1">
        <v>0</v>
      </c>
      <c r="E1524" s="1">
        <v>0</v>
      </c>
      <c r="F1524" s="1">
        <v>0</v>
      </c>
      <c r="G1524" s="2">
        <f t="shared" si="34"/>
        <v>595.59164999999996</v>
      </c>
      <c r="H1524" s="2">
        <f t="shared" si="35"/>
        <v>0.37000000000080036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13235.37</v>
      </c>
      <c r="D1525" s="1">
        <v>0</v>
      </c>
      <c r="E1525" s="1">
        <v>0</v>
      </c>
      <c r="F1525" s="1">
        <v>0</v>
      </c>
      <c r="G1525" s="2">
        <f t="shared" si="34"/>
        <v>608.82702000000006</v>
      </c>
      <c r="H1525" s="2">
        <f t="shared" si="35"/>
        <v>0.37000000000080036</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13235.37</v>
      </c>
      <c r="D1526" s="1">
        <v>0</v>
      </c>
      <c r="E1526" s="1">
        <v>0</v>
      </c>
      <c r="F1526" s="1">
        <v>0</v>
      </c>
      <c r="G1526" s="2">
        <f t="shared" si="34"/>
        <v>622.06239000000005</v>
      </c>
      <c r="H1526" s="2">
        <f t="shared" si="35"/>
        <v>0.37000000000080036</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3533090.01</v>
      </c>
      <c r="D1576" s="1">
        <v>0</v>
      </c>
      <c r="E1576" s="1">
        <v>0</v>
      </c>
      <c r="F1576" s="1">
        <v>0</v>
      </c>
      <c r="G1576" s="2">
        <f t="shared" si="34"/>
        <v>342709.73096999998</v>
      </c>
      <c r="H1576" s="2">
        <f t="shared" si="35"/>
        <v>9.9999997764825821E-3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2842581.96</v>
      </c>
      <c r="D1578" s="1">
        <v>0</v>
      </c>
      <c r="E1578" s="1">
        <v>0</v>
      </c>
      <c r="F1578" s="1">
        <v>0</v>
      </c>
      <c r="G1578" s="2">
        <f t="shared" si="34"/>
        <v>281415.61404000001</v>
      </c>
      <c r="H1578" s="2">
        <f t="shared" si="35"/>
        <v>4.0000000037252903E-2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690508.05</v>
      </c>
      <c r="D1579" s="1">
        <v>0</v>
      </c>
      <c r="E1579" s="1">
        <v>0</v>
      </c>
      <c r="F1579" s="1">
        <v>0</v>
      </c>
      <c r="G1579" s="2">
        <f t="shared" si="34"/>
        <v>69050.805000000008</v>
      </c>
      <c r="H1579" s="2">
        <f t="shared" si="35"/>
        <v>5.0000000046566129E-2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24963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7509054.0399999991</v>
      </c>
      <c r="I16" s="170">
        <f>'PR-RAS'!E6</f>
        <v>22712608.859999999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1743829.92</v>
      </c>
      <c r="I17" s="170">
        <f>'PR-RAS'!E151</f>
        <v>2675851.31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2097715.0000000005</v>
      </c>
      <c r="I19" s="171">
        <f>'PR-RAS'!E646</f>
        <v>3406543.549999998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42450793.299999997</v>
      </c>
      <c r="I20" s="173">
        <f>BILANCA!E7</f>
        <v>60726864.160000004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184829.81</v>
      </c>
      <c r="I21" s="175">
        <f>BILANCA!E68</f>
        <v>209346.66999999998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2249511.5099999998</v>
      </c>
      <c r="I22" s="175">
        <f>BILANCA!E176</f>
        <v>3546325.38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40386111.600000009</v>
      </c>
      <c r="I23" s="177">
        <f>BILANCA!E237</f>
        <v>57389885.450000003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9452612.1099999994</v>
      </c>
      <c r="I28" s="179">
        <f>'RAS-funkcijski'!E141</f>
        <v>20971987.350000001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93819.569999999992</v>
      </c>
      <c r="I29" s="173">
        <f>'P-VRIO'!E5</f>
        <v>93819.569999999992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66169.06</v>
      </c>
      <c r="I30" s="175">
        <f>'P-VRIO'!E22</f>
        <v>66169.06</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2249511.5099999998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3546325.379999999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13235.37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3533090.01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9"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7509054.0399999991</v>
      </c>
      <c r="E6" s="51">
        <f>E7+E44+E50+E82+E106+E124+E133+E139</f>
        <v>22712608.859999999</v>
      </c>
      <c r="F6" s="52">
        <f t="shared" ref="F6:F131" si="0">IF(D6&lt;&gt;0,IF(E6/D6&gt;=100,"&gt;&gt;100",E6/D6*100),"-")</f>
        <v>302.46964183520515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2626619.8499999996</v>
      </c>
      <c r="E50" s="51">
        <f>E51+E54+E59+E62+E65+E68+E71+E74+E77</f>
        <v>13133084.68</v>
      </c>
      <c r="F50" s="52">
        <f t="shared" si="0"/>
        <v>499.99944529468172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163167.01999999999</v>
      </c>
      <c r="E54" s="51">
        <f t="shared" si="11"/>
        <v>0</v>
      </c>
      <c r="F54" s="52">
        <f t="shared" si="0"/>
        <v>0</v>
      </c>
    </row>
    <row r="55" spans="1:6" ht="12.75" customHeight="1" x14ac:dyDescent="0.2">
      <c r="A55" s="53">
        <v>6321</v>
      </c>
      <c r="B55" s="86" t="s">
        <v>156</v>
      </c>
      <c r="C55" s="50" t="s">
        <v>157</v>
      </c>
      <c r="D55" s="242">
        <v>163167.01999999999</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23015.46</v>
      </c>
      <c r="E59" s="51">
        <f t="shared" si="12"/>
        <v>0</v>
      </c>
      <c r="F59" s="52">
        <f t="shared" si="0"/>
        <v>0</v>
      </c>
    </row>
    <row r="60" spans="1:6" ht="24" x14ac:dyDescent="0.2">
      <c r="A60" s="53">
        <v>6331</v>
      </c>
      <c r="B60" s="86" t="s">
        <v>166</v>
      </c>
      <c r="C60" s="50" t="s">
        <v>167</v>
      </c>
      <c r="D60" s="242">
        <v>23015.46</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79774.34</v>
      </c>
      <c r="E68" s="51">
        <f t="shared" si="15"/>
        <v>566153.28</v>
      </c>
      <c r="F68" s="52">
        <f t="shared" si="0"/>
        <v>709.69346784943639</v>
      </c>
    </row>
    <row r="69" spans="1:6" ht="12.75" customHeight="1" x14ac:dyDescent="0.2">
      <c r="A69" s="53" t="s">
        <v>184</v>
      </c>
      <c r="B69" s="85" t="s">
        <v>185</v>
      </c>
      <c r="C69" s="50" t="s">
        <v>184</v>
      </c>
      <c r="D69" s="242">
        <v>0</v>
      </c>
      <c r="E69" s="242">
        <v>20821.72</v>
      </c>
      <c r="F69" s="52" t="str">
        <f t="shared" si="0"/>
        <v>-</v>
      </c>
    </row>
    <row r="70" spans="1:6" ht="24" x14ac:dyDescent="0.2">
      <c r="A70" s="53" t="s">
        <v>186</v>
      </c>
      <c r="B70" s="85" t="s">
        <v>187</v>
      </c>
      <c r="C70" s="50" t="s">
        <v>186</v>
      </c>
      <c r="D70" s="242">
        <v>79774.34</v>
      </c>
      <c r="E70" s="242">
        <v>545331.56000000006</v>
      </c>
      <c r="F70" s="52">
        <f t="shared" si="0"/>
        <v>683.5926940918597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2360663.0299999998</v>
      </c>
      <c r="E74" s="51">
        <f t="shared" si="17"/>
        <v>12566931.4</v>
      </c>
      <c r="F74" s="52">
        <f t="shared" si="0"/>
        <v>532.34753288782611</v>
      </c>
    </row>
    <row r="75" spans="1:6" ht="12.75" customHeight="1" x14ac:dyDescent="0.2">
      <c r="A75" s="53" t="s">
        <v>196</v>
      </c>
      <c r="B75" s="85" t="s">
        <v>197</v>
      </c>
      <c r="C75" s="50" t="s">
        <v>196</v>
      </c>
      <c r="D75" s="242">
        <v>0</v>
      </c>
      <c r="E75" s="242">
        <v>2873888.27</v>
      </c>
      <c r="F75" s="52" t="str">
        <f t="shared" si="0"/>
        <v>-</v>
      </c>
    </row>
    <row r="76" spans="1:6" ht="12.75" customHeight="1" x14ac:dyDescent="0.2">
      <c r="A76" s="53" t="s">
        <v>198</v>
      </c>
      <c r="B76" s="85" t="s">
        <v>199</v>
      </c>
      <c r="C76" s="50" t="s">
        <v>198</v>
      </c>
      <c r="D76" s="242">
        <v>2360663.0299999998</v>
      </c>
      <c r="E76" s="242">
        <v>9693043.1300000008</v>
      </c>
      <c r="F76" s="52">
        <f t="shared" si="0"/>
        <v>410.60680863037032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3744.98</v>
      </c>
      <c r="E82" s="51">
        <f t="shared" si="19"/>
        <v>8395.51</v>
      </c>
      <c r="F82" s="52">
        <f t="shared" si="0"/>
        <v>224.18036945457652</v>
      </c>
    </row>
    <row r="83" spans="1:6" ht="12.75" customHeight="1" x14ac:dyDescent="0.2">
      <c r="A83" s="53">
        <v>641</v>
      </c>
      <c r="B83" s="85" t="s">
        <v>212</v>
      </c>
      <c r="C83" s="50" t="s">
        <v>213</v>
      </c>
      <c r="D83" s="51">
        <f t="shared" ref="D83:E83" si="20">SUM(D84:D90)</f>
        <v>3744.98</v>
      </c>
      <c r="E83" s="51">
        <f t="shared" si="20"/>
        <v>8395.51</v>
      </c>
      <c r="F83" s="52">
        <f t="shared" si="0"/>
        <v>224.18036945457652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1.95</v>
      </c>
      <c r="E85" s="242">
        <v>5.17</v>
      </c>
      <c r="F85" s="52">
        <f t="shared" si="0"/>
        <v>265.12820512820514</v>
      </c>
    </row>
    <row r="86" spans="1:6" ht="12.75" customHeight="1" x14ac:dyDescent="0.2">
      <c r="A86" s="53">
        <v>6414</v>
      </c>
      <c r="B86" s="85" t="s">
        <v>218</v>
      </c>
      <c r="C86" s="50" t="s">
        <v>219</v>
      </c>
      <c r="D86" s="242">
        <v>0</v>
      </c>
      <c r="E86" s="242">
        <v>1150.6199999999999</v>
      </c>
      <c r="F86" s="52" t="str">
        <f t="shared" si="0"/>
        <v>-</v>
      </c>
    </row>
    <row r="87" spans="1:6" ht="12.75" customHeight="1" x14ac:dyDescent="0.2">
      <c r="A87" s="53">
        <v>6415</v>
      </c>
      <c r="B87" s="85" t="s">
        <v>220</v>
      </c>
      <c r="C87" s="50" t="s">
        <v>221</v>
      </c>
      <c r="D87" s="242">
        <v>185.49</v>
      </c>
      <c r="E87" s="242">
        <v>14.97</v>
      </c>
      <c r="F87" s="52">
        <f t="shared" si="0"/>
        <v>8.0705159307779404</v>
      </c>
    </row>
    <row r="88" spans="1:6" ht="12.75" customHeight="1" x14ac:dyDescent="0.2">
      <c r="A88" s="53">
        <v>6416</v>
      </c>
      <c r="B88" s="85" t="s">
        <v>222</v>
      </c>
      <c r="C88" s="50" t="s">
        <v>223</v>
      </c>
      <c r="D88" s="242">
        <v>3557.54</v>
      </c>
      <c r="E88" s="242">
        <v>7224.75</v>
      </c>
      <c r="F88" s="52">
        <f t="shared" si="0"/>
        <v>203.08274819116582</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12638.51</v>
      </c>
      <c r="E106" s="51">
        <f t="shared" si="23"/>
        <v>28002.94</v>
      </c>
      <c r="F106" s="52">
        <f t="shared" si="0"/>
        <v>221.56836525824639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12638.51</v>
      </c>
      <c r="E112" s="51">
        <f t="shared" si="25"/>
        <v>28002.94</v>
      </c>
      <c r="F112" s="52">
        <f t="shared" si="0"/>
        <v>221.56836525824639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12638.51</v>
      </c>
      <c r="E117" s="242">
        <v>28002.94</v>
      </c>
      <c r="F117" s="52">
        <f t="shared" si="0"/>
        <v>221.56836525824639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178739.27</v>
      </c>
      <c r="E124" s="51">
        <f t="shared" si="27"/>
        <v>254517.18000000002</v>
      </c>
      <c r="F124" s="52">
        <f t="shared" si="0"/>
        <v>142.39578129641015</v>
      </c>
    </row>
    <row r="125" spans="1:6" ht="12.75" customHeight="1" x14ac:dyDescent="0.2">
      <c r="A125" s="53">
        <v>661</v>
      </c>
      <c r="B125" s="86" t="s">
        <v>296</v>
      </c>
      <c r="C125" s="50" t="s">
        <v>297</v>
      </c>
      <c r="D125" s="51">
        <f t="shared" ref="D125:E125" si="28">SUM(D126:D127)</f>
        <v>176084.81</v>
      </c>
      <c r="E125" s="51">
        <f t="shared" si="28"/>
        <v>254517.18000000002</v>
      </c>
      <c r="F125" s="52">
        <f t="shared" si="0"/>
        <v>144.54238273023097</v>
      </c>
    </row>
    <row r="126" spans="1:6" ht="12.75" customHeight="1" x14ac:dyDescent="0.2">
      <c r="A126" s="53">
        <v>6614</v>
      </c>
      <c r="B126" s="86" t="s">
        <v>298</v>
      </c>
      <c r="C126" s="50" t="s">
        <v>299</v>
      </c>
      <c r="D126" s="242">
        <v>155.18</v>
      </c>
      <c r="E126" s="242">
        <v>1734.89</v>
      </c>
      <c r="F126" s="52">
        <f t="shared" si="0"/>
        <v>1117.9855651501482</v>
      </c>
    </row>
    <row r="127" spans="1:6" ht="12.75" customHeight="1" x14ac:dyDescent="0.2">
      <c r="A127" s="53">
        <v>6615</v>
      </c>
      <c r="B127" s="86" t="s">
        <v>300</v>
      </c>
      <c r="C127" s="50" t="s">
        <v>301</v>
      </c>
      <c r="D127" s="242">
        <v>175929.63</v>
      </c>
      <c r="E127" s="242">
        <v>252782.29</v>
      </c>
      <c r="F127" s="52">
        <f t="shared" si="0"/>
        <v>143.68375014487327</v>
      </c>
    </row>
    <row r="128" spans="1:6" ht="24" x14ac:dyDescent="0.2">
      <c r="A128" s="53">
        <v>663</v>
      </c>
      <c r="B128" s="231" t="s">
        <v>302</v>
      </c>
      <c r="C128" s="50" t="s">
        <v>303</v>
      </c>
      <c r="D128" s="51">
        <f t="shared" ref="D128:E128" si="29">SUM(D129:D132)</f>
        <v>2654.46</v>
      </c>
      <c r="E128" s="51">
        <f t="shared" si="29"/>
        <v>0</v>
      </c>
      <c r="F128" s="52">
        <f t="shared" si="0"/>
        <v>0</v>
      </c>
    </row>
    <row r="129" spans="1:6" ht="12.75" customHeight="1" x14ac:dyDescent="0.2">
      <c r="A129" s="53">
        <v>6631</v>
      </c>
      <c r="B129" s="86" t="s">
        <v>304</v>
      </c>
      <c r="C129" s="50" t="s">
        <v>305</v>
      </c>
      <c r="D129" s="242">
        <v>2654.46</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4687311.43</v>
      </c>
      <c r="E133" s="51">
        <f t="shared" si="30"/>
        <v>9288608.5500000007</v>
      </c>
      <c r="F133" s="52">
        <f t="shared" ref="F133:F223" si="31">IF(D133&lt;&gt;0,IF(E133/D133&gt;=100,"&gt;&gt;100",E133/D133*100),"-")</f>
        <v>198.16495423262288</v>
      </c>
    </row>
    <row r="134" spans="1:6" ht="24" x14ac:dyDescent="0.2">
      <c r="A134" s="53">
        <v>671</v>
      </c>
      <c r="B134" s="232" t="s">
        <v>314</v>
      </c>
      <c r="C134" s="50" t="s">
        <v>315</v>
      </c>
      <c r="D134" s="51">
        <f t="shared" ref="D134:E134" si="32">SUM(D135:D137)</f>
        <v>4687311.43</v>
      </c>
      <c r="E134" s="51">
        <f t="shared" si="32"/>
        <v>9288608.5500000007</v>
      </c>
      <c r="F134" s="52">
        <f t="shared" si="31"/>
        <v>198.16495423262288</v>
      </c>
    </row>
    <row r="135" spans="1:6" ht="12.75" customHeight="1" x14ac:dyDescent="0.2">
      <c r="A135" s="53">
        <v>6711</v>
      </c>
      <c r="B135" s="85" t="s">
        <v>316</v>
      </c>
      <c r="C135" s="50" t="s">
        <v>317</v>
      </c>
      <c r="D135" s="242">
        <v>1644760.41</v>
      </c>
      <c r="E135" s="242">
        <v>1787177.04</v>
      </c>
      <c r="F135" s="52">
        <f t="shared" si="31"/>
        <v>108.65880702952961</v>
      </c>
    </row>
    <row r="136" spans="1:6" ht="24" x14ac:dyDescent="0.2">
      <c r="A136" s="53">
        <v>6712</v>
      </c>
      <c r="B136" s="232" t="s">
        <v>318</v>
      </c>
      <c r="C136" s="50" t="s">
        <v>319</v>
      </c>
      <c r="D136" s="242">
        <v>3042551.02</v>
      </c>
      <c r="E136" s="242">
        <v>7501431.5099999998</v>
      </c>
      <c r="F136" s="52">
        <f t="shared" si="31"/>
        <v>246.55072209766922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1743829.92</v>
      </c>
      <c r="E151" s="51">
        <f t="shared" si="35"/>
        <v>2675851.31</v>
      </c>
      <c r="F151" s="52">
        <f t="shared" si="31"/>
        <v>153.4468057527078</v>
      </c>
    </row>
    <row r="152" spans="1:6" ht="12.75" customHeight="1" x14ac:dyDescent="0.2">
      <c r="A152" s="53">
        <v>31</v>
      </c>
      <c r="B152" s="85" t="s">
        <v>349</v>
      </c>
      <c r="C152" s="50" t="s">
        <v>350</v>
      </c>
      <c r="D152" s="51">
        <f t="shared" ref="D152:E152" si="36">D153+D158+D159</f>
        <v>1402166.7</v>
      </c>
      <c r="E152" s="51">
        <f t="shared" si="36"/>
        <v>1572829.93</v>
      </c>
      <c r="F152" s="52">
        <f t="shared" si="31"/>
        <v>112.1713937436968</v>
      </c>
    </row>
    <row r="153" spans="1:6" ht="12.75" customHeight="1" x14ac:dyDescent="0.2">
      <c r="A153" s="53">
        <v>311</v>
      </c>
      <c r="B153" s="85" t="s">
        <v>351</v>
      </c>
      <c r="C153" s="50" t="s">
        <v>352</v>
      </c>
      <c r="D153" s="51">
        <f t="shared" ref="D153:E153" si="37">SUM(D154:D157)</f>
        <v>1179577.56</v>
      </c>
      <c r="E153" s="51">
        <f t="shared" si="37"/>
        <v>1277512.24</v>
      </c>
      <c r="F153" s="52">
        <f t="shared" si="31"/>
        <v>108.30252145522334</v>
      </c>
    </row>
    <row r="154" spans="1:6" ht="12.75" customHeight="1" x14ac:dyDescent="0.2">
      <c r="A154" s="53">
        <v>3111</v>
      </c>
      <c r="B154" s="85" t="s">
        <v>353</v>
      </c>
      <c r="C154" s="50" t="s">
        <v>354</v>
      </c>
      <c r="D154" s="242">
        <v>1179577.56</v>
      </c>
      <c r="E154" s="242">
        <v>1277512.24</v>
      </c>
      <c r="F154" s="52">
        <f t="shared" si="31"/>
        <v>108.30252145522334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36033.919999999998</v>
      </c>
      <c r="E158" s="242">
        <v>89155.95</v>
      </c>
      <c r="F158" s="52">
        <f t="shared" si="31"/>
        <v>247.42228988686213</v>
      </c>
    </row>
    <row r="159" spans="1:6" ht="12.75" customHeight="1" x14ac:dyDescent="0.2">
      <c r="A159" s="53">
        <v>313</v>
      </c>
      <c r="B159" s="85" t="s">
        <v>363</v>
      </c>
      <c r="C159" s="50" t="s">
        <v>364</v>
      </c>
      <c r="D159" s="51">
        <f t="shared" ref="D159:E159" si="38">SUM(D160:D162)</f>
        <v>186555.22</v>
      </c>
      <c r="E159" s="51">
        <f t="shared" si="38"/>
        <v>206161.74</v>
      </c>
      <c r="F159" s="52">
        <f t="shared" si="31"/>
        <v>110.50976756372724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186555.22</v>
      </c>
      <c r="E161" s="242">
        <v>206161.74</v>
      </c>
      <c r="F161" s="52">
        <f t="shared" si="31"/>
        <v>110.50976756372724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338091.05000000005</v>
      </c>
      <c r="E163" s="51">
        <f t="shared" si="39"/>
        <v>1101211.6300000001</v>
      </c>
      <c r="F163" s="52">
        <f t="shared" si="31"/>
        <v>325.71451684390934</v>
      </c>
    </row>
    <row r="164" spans="1:6" ht="12.75" customHeight="1" x14ac:dyDescent="0.2">
      <c r="A164" s="53">
        <v>321</v>
      </c>
      <c r="B164" s="85" t="s">
        <v>372</v>
      </c>
      <c r="C164" s="50" t="s">
        <v>373</v>
      </c>
      <c r="D164" s="51">
        <f t="shared" ref="D164:E164" si="40">SUM(D165:D168)</f>
        <v>100082.51000000001</v>
      </c>
      <c r="E164" s="51">
        <f t="shared" si="40"/>
        <v>105646.99</v>
      </c>
      <c r="F164" s="52">
        <f t="shared" si="31"/>
        <v>105.55989253267128</v>
      </c>
    </row>
    <row r="165" spans="1:6" ht="12.75" customHeight="1" x14ac:dyDescent="0.2">
      <c r="A165" s="53">
        <v>3211</v>
      </c>
      <c r="B165" s="85" t="s">
        <v>374</v>
      </c>
      <c r="C165" s="50" t="s">
        <v>375</v>
      </c>
      <c r="D165" s="242">
        <v>71107.199999999997</v>
      </c>
      <c r="E165" s="242">
        <v>72821.34</v>
      </c>
      <c r="F165" s="52">
        <f t="shared" si="31"/>
        <v>102.41064196030783</v>
      </c>
    </row>
    <row r="166" spans="1:6" ht="12.75" customHeight="1" x14ac:dyDescent="0.2">
      <c r="A166" s="53">
        <v>3212</v>
      </c>
      <c r="B166" s="85" t="s">
        <v>376</v>
      </c>
      <c r="C166" s="50" t="s">
        <v>377</v>
      </c>
      <c r="D166" s="242">
        <v>28152.43</v>
      </c>
      <c r="E166" s="242">
        <v>28818.02</v>
      </c>
      <c r="F166" s="52">
        <f t="shared" si="31"/>
        <v>102.36423640872209</v>
      </c>
    </row>
    <row r="167" spans="1:6" ht="12.75" customHeight="1" x14ac:dyDescent="0.2">
      <c r="A167" s="53">
        <v>3213</v>
      </c>
      <c r="B167" s="85" t="s">
        <v>378</v>
      </c>
      <c r="C167" s="50" t="s">
        <v>379</v>
      </c>
      <c r="D167" s="242">
        <v>822.88</v>
      </c>
      <c r="E167" s="242">
        <v>4007.63</v>
      </c>
      <c r="F167" s="52">
        <f t="shared" si="31"/>
        <v>487.02483958778924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59600.160000000003</v>
      </c>
      <c r="E169" s="51">
        <f t="shared" si="41"/>
        <v>134135.54</v>
      </c>
      <c r="F169" s="52">
        <f t="shared" si="31"/>
        <v>225.05902668717667</v>
      </c>
    </row>
    <row r="170" spans="1:6" ht="12.75" customHeight="1" x14ac:dyDescent="0.2">
      <c r="A170" s="53">
        <v>3221</v>
      </c>
      <c r="B170" s="85" t="s">
        <v>384</v>
      </c>
      <c r="C170" s="50" t="s">
        <v>385</v>
      </c>
      <c r="D170" s="242">
        <v>4227.93</v>
      </c>
      <c r="E170" s="242">
        <v>8896.74</v>
      </c>
      <c r="F170" s="52">
        <f t="shared" si="31"/>
        <v>210.42779800043991</v>
      </c>
    </row>
    <row r="171" spans="1:6" ht="12.75" customHeight="1" x14ac:dyDescent="0.2">
      <c r="A171" s="53">
        <v>3222</v>
      </c>
      <c r="B171" s="85" t="s">
        <v>386</v>
      </c>
      <c r="C171" s="50" t="s">
        <v>387</v>
      </c>
      <c r="D171" s="242">
        <v>17560.669999999998</v>
      </c>
      <c r="E171" s="242">
        <v>8781.85</v>
      </c>
      <c r="F171" s="52">
        <f t="shared" si="31"/>
        <v>50.008627233471174</v>
      </c>
    </row>
    <row r="172" spans="1:6" ht="12.75" customHeight="1" x14ac:dyDescent="0.2">
      <c r="A172" s="53">
        <v>3223</v>
      </c>
      <c r="B172" s="85" t="s">
        <v>388</v>
      </c>
      <c r="C172" s="50" t="s">
        <v>389</v>
      </c>
      <c r="D172" s="242">
        <v>26613.77</v>
      </c>
      <c r="E172" s="242">
        <v>63318</v>
      </c>
      <c r="F172" s="52">
        <f t="shared" si="31"/>
        <v>237.91443301719372</v>
      </c>
    </row>
    <row r="173" spans="1:6" ht="12.75" customHeight="1" x14ac:dyDescent="0.2">
      <c r="A173" s="53">
        <v>3224</v>
      </c>
      <c r="B173" s="85" t="s">
        <v>390</v>
      </c>
      <c r="C173" s="50" t="s">
        <v>391</v>
      </c>
      <c r="D173" s="242">
        <v>2197.37</v>
      </c>
      <c r="E173" s="242">
        <v>2330.38</v>
      </c>
      <c r="F173" s="52">
        <f t="shared" si="31"/>
        <v>106.05314535103329</v>
      </c>
    </row>
    <row r="174" spans="1:6" ht="12.75" customHeight="1" x14ac:dyDescent="0.2">
      <c r="A174" s="53">
        <v>3225</v>
      </c>
      <c r="B174" s="85" t="s">
        <v>392</v>
      </c>
      <c r="C174" s="50" t="s">
        <v>393</v>
      </c>
      <c r="D174" s="242">
        <v>8117.26</v>
      </c>
      <c r="E174" s="242">
        <v>49356.63</v>
      </c>
      <c r="F174" s="52">
        <f t="shared" si="31"/>
        <v>608.04544883371966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883.16</v>
      </c>
      <c r="E176" s="242">
        <v>1451.94</v>
      </c>
      <c r="F176" s="52">
        <f t="shared" si="31"/>
        <v>164.40282621495538</v>
      </c>
    </row>
    <row r="177" spans="1:6" ht="12.75" customHeight="1" x14ac:dyDescent="0.2">
      <c r="A177" s="53">
        <v>323</v>
      </c>
      <c r="B177" s="85" t="s">
        <v>398</v>
      </c>
      <c r="C177" s="50" t="s">
        <v>399</v>
      </c>
      <c r="D177" s="51">
        <f t="shared" ref="D177:E177" si="42">SUM(D178:D186)</f>
        <v>147338.83000000002</v>
      </c>
      <c r="E177" s="51">
        <f t="shared" si="42"/>
        <v>832357.75</v>
      </c>
      <c r="F177" s="52">
        <f t="shared" si="31"/>
        <v>564.92762294908948</v>
      </c>
    </row>
    <row r="178" spans="1:6" ht="12.75" customHeight="1" x14ac:dyDescent="0.2">
      <c r="A178" s="53">
        <v>3231</v>
      </c>
      <c r="B178" s="85" t="s">
        <v>400</v>
      </c>
      <c r="C178" s="50" t="s">
        <v>401</v>
      </c>
      <c r="D178" s="242">
        <v>4352.2700000000004</v>
      </c>
      <c r="E178" s="242">
        <v>6858.27</v>
      </c>
      <c r="F178" s="52">
        <f t="shared" si="31"/>
        <v>157.57914835246893</v>
      </c>
    </row>
    <row r="179" spans="1:6" ht="12.75" customHeight="1" x14ac:dyDescent="0.2">
      <c r="A179" s="53">
        <v>3232</v>
      </c>
      <c r="B179" s="85" t="s">
        <v>402</v>
      </c>
      <c r="C179" s="50" t="s">
        <v>403</v>
      </c>
      <c r="D179" s="242">
        <v>20071.48</v>
      </c>
      <c r="E179" s="242">
        <v>12392.95</v>
      </c>
      <c r="F179" s="52">
        <f t="shared" si="31"/>
        <v>61.744076669981496</v>
      </c>
    </row>
    <row r="180" spans="1:6" ht="12.75" customHeight="1" x14ac:dyDescent="0.2">
      <c r="A180" s="53">
        <v>3233</v>
      </c>
      <c r="B180" s="85" t="s">
        <v>404</v>
      </c>
      <c r="C180" s="50" t="s">
        <v>405</v>
      </c>
      <c r="D180" s="242">
        <v>305.7</v>
      </c>
      <c r="E180" s="242">
        <v>5582.66</v>
      </c>
      <c r="F180" s="52">
        <f t="shared" si="31"/>
        <v>1826.1890742558062</v>
      </c>
    </row>
    <row r="181" spans="1:6" ht="12.75" customHeight="1" x14ac:dyDescent="0.2">
      <c r="A181" s="53">
        <v>3234</v>
      </c>
      <c r="B181" s="85" t="s">
        <v>406</v>
      </c>
      <c r="C181" s="50" t="s">
        <v>407</v>
      </c>
      <c r="D181" s="242">
        <v>12733.53</v>
      </c>
      <c r="E181" s="242">
        <v>8786.5</v>
      </c>
      <c r="F181" s="52">
        <f t="shared" si="31"/>
        <v>69.002860950576945</v>
      </c>
    </row>
    <row r="182" spans="1:6" ht="12.75" customHeight="1" x14ac:dyDescent="0.2">
      <c r="A182" s="53">
        <v>3235</v>
      </c>
      <c r="B182" s="85" t="s">
        <v>408</v>
      </c>
      <c r="C182" s="50" t="s">
        <v>409</v>
      </c>
      <c r="D182" s="242">
        <v>755.86</v>
      </c>
      <c r="E182" s="242">
        <v>5599.95</v>
      </c>
      <c r="F182" s="52">
        <f t="shared" si="31"/>
        <v>740.87132537771549</v>
      </c>
    </row>
    <row r="183" spans="1:6" ht="12.75" customHeight="1" x14ac:dyDescent="0.2">
      <c r="A183" s="53">
        <v>3236</v>
      </c>
      <c r="B183" s="85" t="s">
        <v>410</v>
      </c>
      <c r="C183" s="50" t="s">
        <v>411</v>
      </c>
      <c r="D183" s="242">
        <v>212.36</v>
      </c>
      <c r="E183" s="242">
        <v>3970.1</v>
      </c>
      <c r="F183" s="52">
        <f t="shared" si="31"/>
        <v>1869.5140327745335</v>
      </c>
    </row>
    <row r="184" spans="1:6" ht="12.75" customHeight="1" x14ac:dyDescent="0.2">
      <c r="A184" s="53">
        <v>3237</v>
      </c>
      <c r="B184" s="85" t="s">
        <v>412</v>
      </c>
      <c r="C184" s="50" t="s">
        <v>413</v>
      </c>
      <c r="D184" s="242">
        <v>9260.5</v>
      </c>
      <c r="E184" s="242">
        <v>650605.48</v>
      </c>
      <c r="F184" s="52">
        <f t="shared" si="31"/>
        <v>7025.5977539009773</v>
      </c>
    </row>
    <row r="185" spans="1:6" ht="12.75" customHeight="1" x14ac:dyDescent="0.2">
      <c r="A185" s="53">
        <v>3238</v>
      </c>
      <c r="B185" s="85" t="s">
        <v>414</v>
      </c>
      <c r="C185" s="50" t="s">
        <v>415</v>
      </c>
      <c r="D185" s="242">
        <v>7199.13</v>
      </c>
      <c r="E185" s="242">
        <v>21863.35</v>
      </c>
      <c r="F185" s="52">
        <f t="shared" si="31"/>
        <v>303.69433528773612</v>
      </c>
    </row>
    <row r="186" spans="1:6" ht="12.75" customHeight="1" x14ac:dyDescent="0.2">
      <c r="A186" s="53">
        <v>3239</v>
      </c>
      <c r="B186" s="85" t="s">
        <v>416</v>
      </c>
      <c r="C186" s="50" t="s">
        <v>417</v>
      </c>
      <c r="D186" s="242">
        <v>92448</v>
      </c>
      <c r="E186" s="242">
        <v>116698.49</v>
      </c>
      <c r="F186" s="52">
        <f t="shared" si="31"/>
        <v>126.23149229837314</v>
      </c>
    </row>
    <row r="187" spans="1:6" ht="12.75" customHeight="1" x14ac:dyDescent="0.2">
      <c r="A187" s="53">
        <v>324</v>
      </c>
      <c r="B187" s="85" t="s">
        <v>418</v>
      </c>
      <c r="C187" s="50" t="s">
        <v>419</v>
      </c>
      <c r="D187" s="242">
        <v>7429.9</v>
      </c>
      <c r="E187" s="242">
        <v>759</v>
      </c>
      <c r="F187" s="52">
        <f t="shared" si="31"/>
        <v>10.215480692876081</v>
      </c>
    </row>
    <row r="188" spans="1:6" ht="12.75" customHeight="1" x14ac:dyDescent="0.2">
      <c r="A188" s="53">
        <v>329</v>
      </c>
      <c r="B188" s="85" t="s">
        <v>420</v>
      </c>
      <c r="C188" s="50" t="s">
        <v>421</v>
      </c>
      <c r="D188" s="51">
        <f t="shared" ref="D188:E188" si="43">SUM(D189:D195)</f>
        <v>23639.65</v>
      </c>
      <c r="E188" s="51">
        <f t="shared" si="43"/>
        <v>28312.35</v>
      </c>
      <c r="F188" s="52">
        <f t="shared" si="31"/>
        <v>119.76636709934367</v>
      </c>
    </row>
    <row r="189" spans="1:6" ht="12.75" customHeight="1" x14ac:dyDescent="0.2">
      <c r="A189" s="53">
        <v>3291</v>
      </c>
      <c r="B189" s="232" t="s">
        <v>422</v>
      </c>
      <c r="C189" s="50" t="s">
        <v>423</v>
      </c>
      <c r="D189" s="242">
        <v>4008.9</v>
      </c>
      <c r="E189" s="242">
        <v>2120.63</v>
      </c>
      <c r="F189" s="52">
        <f t="shared" si="31"/>
        <v>52.898051834667868</v>
      </c>
    </row>
    <row r="190" spans="1:6" ht="12.75" customHeight="1" x14ac:dyDescent="0.2">
      <c r="A190" s="53">
        <v>3292</v>
      </c>
      <c r="B190" s="85" t="s">
        <v>424</v>
      </c>
      <c r="C190" s="50" t="s">
        <v>425</v>
      </c>
      <c r="D190" s="242">
        <v>10060.77</v>
      </c>
      <c r="E190" s="242">
        <v>10546.43</v>
      </c>
      <c r="F190" s="52">
        <f t="shared" si="31"/>
        <v>104.82726471234309</v>
      </c>
    </row>
    <row r="191" spans="1:6" ht="12.75" customHeight="1" x14ac:dyDescent="0.2">
      <c r="A191" s="53">
        <v>3293</v>
      </c>
      <c r="B191" s="85" t="s">
        <v>426</v>
      </c>
      <c r="C191" s="50" t="s">
        <v>427</v>
      </c>
      <c r="D191" s="242">
        <v>5697.98</v>
      </c>
      <c r="E191" s="242">
        <v>7350.83</v>
      </c>
      <c r="F191" s="52">
        <f t="shared" si="31"/>
        <v>129.00764832449397</v>
      </c>
    </row>
    <row r="192" spans="1:6" ht="12.75" customHeight="1" x14ac:dyDescent="0.2">
      <c r="A192" s="53">
        <v>3294</v>
      </c>
      <c r="B192" s="85" t="s">
        <v>428</v>
      </c>
      <c r="C192" s="50" t="s">
        <v>429</v>
      </c>
      <c r="D192" s="242">
        <v>806.23</v>
      </c>
      <c r="E192" s="242">
        <v>1375.03</v>
      </c>
      <c r="F192" s="52">
        <f t="shared" si="31"/>
        <v>170.55058730139041</v>
      </c>
    </row>
    <row r="193" spans="1:6" ht="12.75" customHeight="1" x14ac:dyDescent="0.2">
      <c r="A193" s="53">
        <v>3295</v>
      </c>
      <c r="B193" s="85" t="s">
        <v>430</v>
      </c>
      <c r="C193" s="50" t="s">
        <v>431</v>
      </c>
      <c r="D193" s="242">
        <v>2492.4499999999998</v>
      </c>
      <c r="E193" s="242">
        <v>2357.29</v>
      </c>
      <c r="F193" s="52">
        <f t="shared" si="31"/>
        <v>94.57722321410661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573.32000000000005</v>
      </c>
      <c r="E195" s="242">
        <v>4562.1400000000003</v>
      </c>
      <c r="F195" s="52">
        <f t="shared" si="31"/>
        <v>795.74059861857245</v>
      </c>
    </row>
    <row r="196" spans="1:6" ht="12.75" customHeight="1" x14ac:dyDescent="0.2">
      <c r="A196" s="53">
        <v>34</v>
      </c>
      <c r="B196" s="232" t="s">
        <v>436</v>
      </c>
      <c r="C196" s="50" t="s">
        <v>437</v>
      </c>
      <c r="D196" s="51">
        <f t="shared" ref="D196:E196" si="44">D197+D202+D210</f>
        <v>3572.17</v>
      </c>
      <c r="E196" s="51">
        <f t="shared" si="44"/>
        <v>1809.7499999999998</v>
      </c>
      <c r="F196" s="52">
        <f t="shared" si="31"/>
        <v>50.662482468639503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1124.0999999999999</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1124.0999999999999</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2448.0700000000002</v>
      </c>
      <c r="E210" s="51">
        <f t="shared" si="47"/>
        <v>1809.7499999999998</v>
      </c>
      <c r="F210" s="52">
        <f t="shared" si="31"/>
        <v>73.925582193319613</v>
      </c>
    </row>
    <row r="211" spans="1:6" ht="12.75" customHeight="1" x14ac:dyDescent="0.2">
      <c r="A211" s="53">
        <v>3431</v>
      </c>
      <c r="B211" s="232" t="s">
        <v>466</v>
      </c>
      <c r="C211" s="50" t="s">
        <v>467</v>
      </c>
      <c r="D211" s="242">
        <v>2030.19</v>
      </c>
      <c r="E211" s="242">
        <v>1418.87</v>
      </c>
      <c r="F211" s="52">
        <f t="shared" si="31"/>
        <v>69.888532600396999</v>
      </c>
    </row>
    <row r="212" spans="1:6" ht="12.75" customHeight="1" x14ac:dyDescent="0.2">
      <c r="A212" s="53">
        <v>3432</v>
      </c>
      <c r="B212" s="85" t="s">
        <v>468</v>
      </c>
      <c r="C212" s="50" t="s">
        <v>469</v>
      </c>
      <c r="D212" s="242">
        <v>417.88</v>
      </c>
      <c r="E212" s="242">
        <v>390.87</v>
      </c>
      <c r="F212" s="52">
        <f t="shared" si="31"/>
        <v>93.536421939312717</v>
      </c>
    </row>
    <row r="213" spans="1:6" ht="12.75" customHeight="1" x14ac:dyDescent="0.2">
      <c r="A213" s="53">
        <v>3433</v>
      </c>
      <c r="B213" s="85" t="s">
        <v>470</v>
      </c>
      <c r="C213" s="50" t="s">
        <v>471</v>
      </c>
      <c r="D213" s="242">
        <v>0</v>
      </c>
      <c r="E213" s="242">
        <v>0.01</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1743829.92</v>
      </c>
      <c r="E289" s="51">
        <f t="shared" si="79"/>
        <v>2675851.31</v>
      </c>
      <c r="F289" s="52">
        <f t="shared" si="76"/>
        <v>153.4468057527078</v>
      </c>
    </row>
    <row r="290" spans="1:6" ht="12.75" customHeight="1" x14ac:dyDescent="0.2">
      <c r="A290" s="53" t="s">
        <v>609</v>
      </c>
      <c r="B290" s="85" t="s">
        <v>620</v>
      </c>
      <c r="C290" s="50" t="s">
        <v>621</v>
      </c>
      <c r="D290" s="51">
        <f>IF(D6&gt;=D289,D6-D289,0)</f>
        <v>5765224.1199999992</v>
      </c>
      <c r="E290" s="51">
        <f>IF(E6&gt;=E289,E6-E289,0)</f>
        <v>20036757.550000001</v>
      </c>
      <c r="F290" s="52">
        <f t="shared" si="76"/>
        <v>347.54516273688256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3030428.54</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6509.95</v>
      </c>
      <c r="E294" s="242">
        <v>43041.48</v>
      </c>
      <c r="F294" s="52">
        <f t="shared" si="76"/>
        <v>661.16452507315739</v>
      </c>
    </row>
    <row r="295" spans="1:6" ht="24" x14ac:dyDescent="0.2">
      <c r="A295" s="53">
        <v>9661</v>
      </c>
      <c r="B295" s="85" t="s">
        <v>630</v>
      </c>
      <c r="C295" s="50" t="s">
        <v>631</v>
      </c>
      <c r="D295" s="242">
        <v>4726.78</v>
      </c>
      <c r="E295" s="242">
        <v>41258.31</v>
      </c>
      <c r="F295" s="52">
        <f t="shared" si="76"/>
        <v>872.86292148143139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7708782.1900000004</v>
      </c>
      <c r="E350" s="51">
        <f t="shared" si="95"/>
        <v>18296136.039999999</v>
      </c>
      <c r="F350" s="52">
        <f t="shared" si="81"/>
        <v>237.34145795083097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90149.71</v>
      </c>
      <c r="E363" s="51">
        <f t="shared" si="99"/>
        <v>733755.88</v>
      </c>
      <c r="F363" s="52">
        <f t="shared" si="81"/>
        <v>813.93038313711713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84542.170000000013</v>
      </c>
      <c r="E369" s="51">
        <f t="shared" si="101"/>
        <v>722480.80999999994</v>
      </c>
      <c r="F369" s="52">
        <f t="shared" si="81"/>
        <v>854.58039461253463</v>
      </c>
    </row>
    <row r="370" spans="1:6" ht="12.75" customHeight="1" x14ac:dyDescent="0.2">
      <c r="A370" s="53">
        <v>4221</v>
      </c>
      <c r="B370" s="85" t="s">
        <v>675</v>
      </c>
      <c r="C370" s="50" t="s">
        <v>767</v>
      </c>
      <c r="D370" s="242">
        <v>77107.19</v>
      </c>
      <c r="E370" s="242">
        <v>78204.61</v>
      </c>
      <c r="F370" s="52">
        <f t="shared" si="81"/>
        <v>101.42323951890869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1891.3</v>
      </c>
      <c r="E372" s="242"/>
      <c r="F372" s="52">
        <f t="shared" si="81"/>
        <v>0</v>
      </c>
    </row>
    <row r="373" spans="1:6" ht="12.75" customHeight="1" x14ac:dyDescent="0.2">
      <c r="A373" s="53">
        <v>4224</v>
      </c>
      <c r="B373" s="85" t="s">
        <v>681</v>
      </c>
      <c r="C373" s="50" t="s">
        <v>771</v>
      </c>
      <c r="D373" s="242">
        <v>3898.94</v>
      </c>
      <c r="E373" s="242">
        <v>516403.23</v>
      </c>
      <c r="F373" s="52" t="str">
        <f t="shared" si="81"/>
        <v>&gt;&gt;100</v>
      </c>
    </row>
    <row r="374" spans="1:6" ht="12.75" customHeight="1" x14ac:dyDescent="0.2">
      <c r="A374" s="53">
        <v>4225</v>
      </c>
      <c r="B374" s="85" t="s">
        <v>683</v>
      </c>
      <c r="C374" s="50" t="s">
        <v>772</v>
      </c>
      <c r="D374" s="242">
        <v>1644.74</v>
      </c>
      <c r="E374" s="242">
        <v>503.09</v>
      </c>
      <c r="F374" s="52">
        <f t="shared" si="81"/>
        <v>30.587813271398517</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127369.88</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1272.93</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v>1272.93</v>
      </c>
      <c r="F382" s="52" t="str">
        <f t="shared" si="81"/>
        <v>-</v>
      </c>
    </row>
    <row r="383" spans="1:6" ht="12.75" customHeight="1" x14ac:dyDescent="0.2">
      <c r="A383" s="53">
        <v>424</v>
      </c>
      <c r="B383" s="85" t="s">
        <v>782</v>
      </c>
      <c r="C383" s="50" t="s">
        <v>783</v>
      </c>
      <c r="D383" s="51">
        <f t="shared" ref="D383:E383" si="103">SUM(D384:D387)</f>
        <v>3450.79</v>
      </c>
      <c r="E383" s="51">
        <f t="shared" si="103"/>
        <v>10002.14</v>
      </c>
      <c r="F383" s="52">
        <f t="shared" si="81"/>
        <v>289.85072983287881</v>
      </c>
    </row>
    <row r="384" spans="1:6" ht="12.75" customHeight="1" x14ac:dyDescent="0.2">
      <c r="A384" s="53">
        <v>4241</v>
      </c>
      <c r="B384" s="85" t="s">
        <v>784</v>
      </c>
      <c r="C384" s="50" t="s">
        <v>785</v>
      </c>
      <c r="D384" s="242">
        <v>0</v>
      </c>
      <c r="E384" s="242">
        <v>1093.99</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3450.79</v>
      </c>
      <c r="E386" s="242">
        <v>8908.15</v>
      </c>
      <c r="F386" s="52">
        <f t="shared" si="81"/>
        <v>258.14813419535818</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2156.75</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2156.75</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7618632.4800000004</v>
      </c>
      <c r="E402" s="51">
        <f t="shared" si="109"/>
        <v>17562380.16</v>
      </c>
      <c r="F402" s="52">
        <f t="shared" si="81"/>
        <v>230.51879987784895</v>
      </c>
    </row>
    <row r="403" spans="1:6" ht="12.75" customHeight="1" x14ac:dyDescent="0.2">
      <c r="A403" s="53">
        <v>451</v>
      </c>
      <c r="B403" s="85" t="s">
        <v>812</v>
      </c>
      <c r="C403" s="50" t="s">
        <v>813</v>
      </c>
      <c r="D403" s="242">
        <v>7618632.4800000004</v>
      </c>
      <c r="E403" s="242">
        <v>17562380.16</v>
      </c>
      <c r="F403" s="52">
        <f t="shared" si="81"/>
        <v>230.51879987784895</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7708782.1900000004</v>
      </c>
      <c r="E408" s="51">
        <f t="shared" si="111"/>
        <v>18296136.039999999</v>
      </c>
      <c r="F408" s="52">
        <f t="shared" si="81"/>
        <v>237.34145795083097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54286.44</v>
      </c>
      <c r="E410" s="242">
        <v>8166287.1799999997</v>
      </c>
      <c r="F410" s="52" t="str">
        <f t="shared" si="81"/>
        <v>&gt;&gt;100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7509054.0399999991</v>
      </c>
      <c r="E412" s="51">
        <f>E6+E298</f>
        <v>22712608.859999999</v>
      </c>
      <c r="F412" s="52">
        <f t="shared" si="81"/>
        <v>302.46964183520515</v>
      </c>
    </row>
    <row r="413" spans="1:6" ht="12.75" customHeight="1" x14ac:dyDescent="0.2">
      <c r="A413" s="53" t="s">
        <v>609</v>
      </c>
      <c r="B413" s="85" t="s">
        <v>832</v>
      </c>
      <c r="C413" s="50" t="s">
        <v>833</v>
      </c>
      <c r="D413" s="51">
        <f t="shared" ref="D413:E413" si="112">D289+D350</f>
        <v>9452612.1099999994</v>
      </c>
      <c r="E413" s="51">
        <f t="shared" si="112"/>
        <v>20971987.349999998</v>
      </c>
      <c r="F413" s="52">
        <f t="shared" si="81"/>
        <v>221.86446567307624</v>
      </c>
    </row>
    <row r="414" spans="1:6" ht="12.75" customHeight="1" x14ac:dyDescent="0.2">
      <c r="A414" s="53" t="s">
        <v>609</v>
      </c>
      <c r="B414" s="85" t="s">
        <v>834</v>
      </c>
      <c r="C414" s="50" t="s">
        <v>835</v>
      </c>
      <c r="D414" s="51">
        <f t="shared" ref="D414:E414" si="113">IF(D412&gt;=D413,D412-D413,0)</f>
        <v>0</v>
      </c>
      <c r="E414" s="51">
        <f t="shared" si="113"/>
        <v>1740621.5100000016</v>
      </c>
      <c r="F414" s="52" t="str">
        <f t="shared" si="81"/>
        <v>-</v>
      </c>
    </row>
    <row r="415" spans="1:6" ht="12.75" customHeight="1" x14ac:dyDescent="0.2">
      <c r="A415" s="53" t="s">
        <v>609</v>
      </c>
      <c r="B415" s="85" t="s">
        <v>836</v>
      </c>
      <c r="C415" s="50" t="s">
        <v>837</v>
      </c>
      <c r="D415" s="51">
        <f t="shared" ref="D415:E415" si="114">IF(D413&gt;=D412,D413-D412,0)</f>
        <v>1943558.0700000003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54286.44</v>
      </c>
      <c r="E417" s="51">
        <f t="shared" si="116"/>
        <v>5135858.6399999997</v>
      </c>
      <c r="F417" s="52">
        <f t="shared" si="81"/>
        <v>9460.6657574156634</v>
      </c>
    </row>
    <row r="418" spans="1:6" ht="12.75" customHeight="1" x14ac:dyDescent="0.2">
      <c r="A418" s="55" t="s">
        <v>843</v>
      </c>
      <c r="B418" s="233" t="s">
        <v>844</v>
      </c>
      <c r="C418" s="56" t="s">
        <v>845</v>
      </c>
      <c r="D418" s="62">
        <f t="shared" ref="D418:E418" si="117">D294+D411</f>
        <v>6509.95</v>
      </c>
      <c r="E418" s="62">
        <f t="shared" si="117"/>
        <v>43041.48</v>
      </c>
      <c r="F418" s="57">
        <f t="shared" si="81"/>
        <v>661.16452507315739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3063.82</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3063.82</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3063.82</v>
      </c>
      <c r="E495" s="51">
        <f t="shared" si="140"/>
        <v>0</v>
      </c>
      <c r="F495" s="52">
        <f t="shared" si="119"/>
        <v>0</v>
      </c>
    </row>
    <row r="496" spans="1:6" ht="12.75" customHeight="1" x14ac:dyDescent="0.2">
      <c r="A496" s="53">
        <v>8443</v>
      </c>
      <c r="B496" s="85" t="s">
        <v>999</v>
      </c>
      <c r="C496" s="50" t="s">
        <v>1000</v>
      </c>
      <c r="D496" s="242">
        <v>3063.82</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102934.31</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102934.31</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102934.31</v>
      </c>
      <c r="E605" s="51">
        <f t="shared" si="171"/>
        <v>0</v>
      </c>
      <c r="F605" s="52">
        <f t="shared" si="119"/>
        <v>0</v>
      </c>
    </row>
    <row r="606" spans="1:6" ht="24" x14ac:dyDescent="0.2">
      <c r="A606" s="53">
        <v>5443</v>
      </c>
      <c r="B606" s="85" t="s">
        <v>1210</v>
      </c>
      <c r="C606" s="50" t="s">
        <v>1211</v>
      </c>
      <c r="D606" s="242">
        <v>102934.31</v>
      </c>
      <c r="E606" s="242"/>
      <c r="F606" s="52">
        <f t="shared" si="119"/>
        <v>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99870.489999999991</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11306.42</v>
      </c>
      <c r="F638" s="52" t="str">
        <f t="shared" si="119"/>
        <v>-</v>
      </c>
    </row>
    <row r="639" spans="1:6" ht="12.75" customHeight="1" x14ac:dyDescent="0.2">
      <c r="A639" s="53" t="s">
        <v>609</v>
      </c>
      <c r="B639" s="85" t="s">
        <v>1276</v>
      </c>
      <c r="C639" s="50" t="s">
        <v>1277</v>
      </c>
      <c r="D639" s="51">
        <f t="shared" ref="D639:E639" si="180">D412+D420</f>
        <v>7512117.8599999994</v>
      </c>
      <c r="E639" s="51">
        <f t="shared" si="180"/>
        <v>22712608.859999999</v>
      </c>
      <c r="F639" s="52">
        <f t="shared" si="119"/>
        <v>302.34627948182913</v>
      </c>
    </row>
    <row r="640" spans="1:6" ht="12.75" customHeight="1" x14ac:dyDescent="0.2">
      <c r="A640" s="53" t="s">
        <v>609</v>
      </c>
      <c r="B640" s="85" t="s">
        <v>1278</v>
      </c>
      <c r="C640" s="50" t="s">
        <v>1279</v>
      </c>
      <c r="D640" s="51">
        <f t="shared" ref="D640:E640" si="181">D413+D528</f>
        <v>9555546.4199999999</v>
      </c>
      <c r="E640" s="51">
        <f t="shared" si="181"/>
        <v>20971987.349999998</v>
      </c>
      <c r="F640" s="52">
        <f t="shared" si="119"/>
        <v>219.47449604875655</v>
      </c>
    </row>
    <row r="641" spans="1:6" ht="12.75" customHeight="1" x14ac:dyDescent="0.2">
      <c r="A641" s="53" t="s">
        <v>609</v>
      </c>
      <c r="B641" s="85" t="s">
        <v>1280</v>
      </c>
      <c r="C641" s="50" t="s">
        <v>1281</v>
      </c>
      <c r="D641" s="51">
        <f t="shared" ref="D641:E641" si="182">IF(D639&gt;=D640,D639-D640,0)</f>
        <v>0</v>
      </c>
      <c r="E641" s="51">
        <f t="shared" si="182"/>
        <v>1740621.5100000016</v>
      </c>
      <c r="F641" s="52" t="str">
        <f t="shared" si="119"/>
        <v>-</v>
      </c>
    </row>
    <row r="642" spans="1:6" ht="12.75" customHeight="1" x14ac:dyDescent="0.2">
      <c r="A642" s="53" t="s">
        <v>609</v>
      </c>
      <c r="B642" s="85" t="s">
        <v>1282</v>
      </c>
      <c r="C642" s="50" t="s">
        <v>1283</v>
      </c>
      <c r="D642" s="51">
        <f t="shared" ref="D642:E642" si="183">IF(D640&gt;=D639,D640-D639,0)</f>
        <v>2043428.5600000005</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54286.44</v>
      </c>
      <c r="E644" s="51">
        <f t="shared" si="185"/>
        <v>5147165.0599999996</v>
      </c>
      <c r="F644" s="52">
        <f t="shared" si="119"/>
        <v>9481.4930947765224</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2097715.0000000005</v>
      </c>
      <c r="E646" s="51">
        <f t="shared" si="187"/>
        <v>3406543.549999998</v>
      </c>
      <c r="F646" s="52">
        <f t="shared" si="119"/>
        <v>162.39305863761271</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140459.18</v>
      </c>
      <c r="E649" s="242">
        <v>142954.87</v>
      </c>
      <c r="F649" s="52">
        <f t="shared" ref="F649:F724" si="188">IF(D649&lt;&gt;0,IF(E649/D649&gt;=100,"&gt;&gt;100",E649/D649*100),"-")</f>
        <v>101.77680803775162</v>
      </c>
    </row>
    <row r="650" spans="1:6" ht="12.75" customHeight="1" x14ac:dyDescent="0.2">
      <c r="A650" s="53" t="s">
        <v>1297</v>
      </c>
      <c r="B650" s="85" t="s">
        <v>1298</v>
      </c>
      <c r="C650" s="50" t="s">
        <v>1297</v>
      </c>
      <c r="D650" s="242">
        <v>8206115.5499999998</v>
      </c>
      <c r="E650" s="242">
        <v>27120420.719999999</v>
      </c>
      <c r="F650" s="52">
        <f t="shared" si="188"/>
        <v>330.49035874226752</v>
      </c>
    </row>
    <row r="651" spans="1:6" ht="12.75" customHeight="1" x14ac:dyDescent="0.2">
      <c r="A651" s="53" t="s">
        <v>1299</v>
      </c>
      <c r="B651" s="85" t="s">
        <v>1300</v>
      </c>
      <c r="C651" s="50" t="s">
        <v>1299</v>
      </c>
      <c r="D651" s="242">
        <v>8203619.8499999996</v>
      </c>
      <c r="E651" s="242">
        <v>27126838.370000001</v>
      </c>
      <c r="F651" s="52">
        <f t="shared" si="188"/>
        <v>330.6691297988412</v>
      </c>
    </row>
    <row r="652" spans="1:6" ht="24" x14ac:dyDescent="0.2">
      <c r="A652" s="53">
        <v>11</v>
      </c>
      <c r="B652" s="85" t="s">
        <v>1301</v>
      </c>
      <c r="C652" s="50" t="s">
        <v>1302</v>
      </c>
      <c r="D652" s="51">
        <f t="shared" ref="D652:E652" si="189">+D649+D650-D651</f>
        <v>142954.87999999989</v>
      </c>
      <c r="E652" s="51">
        <f t="shared" si="189"/>
        <v>136537.21999999881</v>
      </c>
      <c r="F652" s="52">
        <f t="shared" si="188"/>
        <v>95.510709393060893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51</v>
      </c>
      <c r="E654" s="262">
        <v>52</v>
      </c>
      <c r="F654" s="52">
        <f t="shared" si="188"/>
        <v>101.96078431372548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51</v>
      </c>
      <c r="E656" s="262">
        <v>52</v>
      </c>
      <c r="F656" s="52">
        <f t="shared" si="188"/>
        <v>101.96078431372548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23015.46</v>
      </c>
      <c r="E661" s="242"/>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20821.72</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79774.34</v>
      </c>
      <c r="E678" s="242">
        <v>545331.56000000006</v>
      </c>
      <c r="F678" s="52">
        <f t="shared" si="188"/>
        <v>683.5926940918597</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2873888.27</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9693043.1300000008</v>
      </c>
      <c r="F698" s="52" t="str">
        <f t="shared" si="188"/>
        <v>-</v>
      </c>
    </row>
    <row r="699" spans="1:6" ht="12.75" customHeight="1" x14ac:dyDescent="0.2">
      <c r="A699" s="53">
        <v>63822</v>
      </c>
      <c r="B699" s="232" t="s">
        <v>1381</v>
      </c>
      <c r="C699" s="50" t="s">
        <v>1382</v>
      </c>
      <c r="D699" s="242">
        <v>2360663.0299999998</v>
      </c>
      <c r="E699" s="242"/>
      <c r="F699" s="52">
        <f t="shared" si="188"/>
        <v>0</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12638.51</v>
      </c>
      <c r="E710" s="242">
        <v>28002.94</v>
      </c>
      <c r="F710" s="52">
        <f t="shared" si="188"/>
        <v>221.56836525824639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5146.3999999999996</v>
      </c>
      <c r="E716" s="242">
        <v>5231.41</v>
      </c>
      <c r="F716" s="52">
        <f t="shared" si="188"/>
        <v>101.65183429193223</v>
      </c>
    </row>
    <row r="717" spans="1:6" ht="12.75" customHeight="1" x14ac:dyDescent="0.2">
      <c r="A717" s="53">
        <v>31215</v>
      </c>
      <c r="B717" s="85" t="s">
        <v>1414</v>
      </c>
      <c r="C717" s="50" t="s">
        <v>1415</v>
      </c>
      <c r="D717" s="242">
        <v>398.17</v>
      </c>
      <c r="E717" s="242">
        <v>398.17</v>
      </c>
      <c r="F717" s="52">
        <f t="shared" si="188"/>
        <v>100</v>
      </c>
    </row>
    <row r="718" spans="1:6" ht="12.75" customHeight="1" x14ac:dyDescent="0.2">
      <c r="A718" s="53">
        <v>32121</v>
      </c>
      <c r="B718" s="85" t="s">
        <v>1416</v>
      </c>
      <c r="C718" s="50" t="s">
        <v>1417</v>
      </c>
      <c r="D718" s="242">
        <v>28152.43</v>
      </c>
      <c r="E718" s="242">
        <v>28818.02</v>
      </c>
      <c r="F718" s="52">
        <f t="shared" si="188"/>
        <v>102.36423640872209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212.36</v>
      </c>
      <c r="E720" s="242">
        <v>3775</v>
      </c>
      <c r="F720" s="52">
        <f t="shared" si="188"/>
        <v>1777.6417404407609</v>
      </c>
    </row>
    <row r="721" spans="1:6" ht="12.75" customHeight="1" x14ac:dyDescent="0.2">
      <c r="A721" s="53" t="s">
        <v>1422</v>
      </c>
      <c r="B721" s="85" t="s">
        <v>1423</v>
      </c>
      <c r="C721" s="50" t="s">
        <v>1422</v>
      </c>
      <c r="D721" s="242">
        <v>8137.55</v>
      </c>
      <c r="E721" s="242">
        <v>7988.32</v>
      </c>
      <c r="F721" s="52">
        <f t="shared" si="188"/>
        <v>98.166155661101925</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v>13864.06</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4008.9</v>
      </c>
      <c r="E725" s="242">
        <v>2120.63</v>
      </c>
      <c r="F725" s="52">
        <f t="shared" ref="F725:F979" si="190">IF(D725&lt;&gt;0,IF(E725/D725&gt;=100,"&gt;&gt;100",E725/D725*100),"-")</f>
        <v>52.898051834667868</v>
      </c>
    </row>
    <row r="726" spans="1:6" ht="12.75" customHeight="1" x14ac:dyDescent="0.2">
      <c r="A726" s="53" t="s">
        <v>1432</v>
      </c>
      <c r="B726" s="85" t="s">
        <v>1433</v>
      </c>
      <c r="C726" s="50" t="s">
        <v>1432</v>
      </c>
      <c r="D726" s="242">
        <v>723.09</v>
      </c>
      <c r="E726" s="242">
        <v>1455.78</v>
      </c>
      <c r="F726" s="52">
        <f t="shared" si="190"/>
        <v>201.32763556403765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1124.0999999999999</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3063.82</v>
      </c>
      <c r="E886" s="242"/>
      <c r="F886" s="52">
        <f t="shared" si="190"/>
        <v>0</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102934.31</v>
      </c>
      <c r="E954" s="242"/>
      <c r="F954" s="52">
        <f t="shared" si="190"/>
        <v>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7" workbookViewId="0">
      <selection activeCell="D252" sqref="D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42635623.109999999</v>
      </c>
      <c r="E6" s="229">
        <f t="shared" si="0"/>
        <v>60936210.830000006</v>
      </c>
      <c r="F6" s="230">
        <f t="shared" ref="F6:F260" si="1">IF(D6&gt;0,IF(E6/D6&gt;=100,"&gt;&gt;100",E6/D6*100),"-")</f>
        <v>142.92323269859207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42450793.299999997</v>
      </c>
      <c r="E7" s="104">
        <f t="shared" si="2"/>
        <v>60726864.160000004</v>
      </c>
      <c r="F7" s="93">
        <f t="shared" si="1"/>
        <v>143.05236590242944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2401483.77</v>
      </c>
      <c r="E8" s="104">
        <f>E9+E10-E11</f>
        <v>2401483.77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164576.28</v>
      </c>
      <c r="E9" s="247">
        <v>164576.28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2236907.4900000002</v>
      </c>
      <c r="E10" s="247">
        <v>2236907.4900000002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32430677.050000001</v>
      </c>
      <c r="E12" s="104">
        <f t="shared" si="3"/>
        <v>32919027.970000003</v>
      </c>
      <c r="F12" s="93">
        <f t="shared" si="1"/>
        <v>101.50583017199143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0.13</v>
      </c>
      <c r="E13" s="104">
        <f t="shared" si="4"/>
        <v>0.13</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0.13</v>
      </c>
      <c r="E15" s="247">
        <v>0.13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97589.040000000037</v>
      </c>
      <c r="E19" s="104">
        <f t="shared" si="5"/>
        <v>528210.55999999994</v>
      </c>
      <c r="F19" s="93">
        <f t="shared" si="1"/>
        <v>541.26012511240992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383400.77</v>
      </c>
      <c r="E20" s="247">
        <v>385341.67</v>
      </c>
      <c r="F20" s="93">
        <f t="shared" si="1"/>
        <v>100.50623268179663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8334.6</v>
      </c>
      <c r="E21" s="247">
        <v>8334.61</v>
      </c>
      <c r="F21" s="93">
        <f t="shared" si="1"/>
        <v>100.00011998176277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116871.26</v>
      </c>
      <c r="E22" s="247">
        <v>78905.94</v>
      </c>
      <c r="F22" s="93">
        <f t="shared" si="1"/>
        <v>67.515264231770928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136483.15</v>
      </c>
      <c r="E23" s="247">
        <v>648880.42000000004</v>
      </c>
      <c r="F23" s="93">
        <f t="shared" si="1"/>
        <v>475.4289595455557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49057.64</v>
      </c>
      <c r="E24" s="247">
        <v>44432.69</v>
      </c>
      <c r="F24" s="93">
        <f t="shared" si="1"/>
        <v>90.572416447264885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11240.66</v>
      </c>
      <c r="E26" s="247">
        <v>11240.65</v>
      </c>
      <c r="F26" s="93">
        <f t="shared" si="1"/>
        <v>99.999911037252247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607799.04000000004</v>
      </c>
      <c r="E28" s="247">
        <v>648925.42000000004</v>
      </c>
      <c r="F28" s="93">
        <f t="shared" si="1"/>
        <v>106.76644372455738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617.90999999999985</v>
      </c>
      <c r="E29" s="104">
        <f t="shared" si="6"/>
        <v>1890.8400000000001</v>
      </c>
      <c r="F29" s="93">
        <f t="shared" si="1"/>
        <v>306.00572898965879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22412.35</v>
      </c>
      <c r="E30" s="247">
        <v>22412.35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617.82000000000005</v>
      </c>
      <c r="E33" s="247">
        <v>1890.75</v>
      </c>
      <c r="F33" s="93">
        <f t="shared" si="1"/>
        <v>306.03573856463044</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22412.26</v>
      </c>
      <c r="E34" s="247">
        <v>22412.26</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32329847.870000001</v>
      </c>
      <c r="E35" s="104">
        <f t="shared" si="7"/>
        <v>32386304.34</v>
      </c>
      <c r="F35" s="93">
        <f t="shared" si="1"/>
        <v>100.17462646352998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150697.85999999999</v>
      </c>
      <c r="E36" s="247">
        <v>151791.85</v>
      </c>
      <c r="F36" s="93">
        <f t="shared" si="1"/>
        <v>100.72594926032794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10645.49</v>
      </c>
      <c r="E37" s="247">
        <v>10645.49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32168504.52</v>
      </c>
      <c r="E38" s="247">
        <v>32223867</v>
      </c>
      <c r="F38" s="93">
        <f t="shared" si="1"/>
        <v>100.17210150371018</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2622.1</v>
      </c>
      <c r="E45" s="104">
        <f t="shared" si="9"/>
        <v>2622.1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2622.1</v>
      </c>
      <c r="E47" s="247">
        <v>2622.1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101555.04</v>
      </c>
      <c r="E54" s="247">
        <v>150911.67000000001</v>
      </c>
      <c r="F54" s="93">
        <f t="shared" si="1"/>
        <v>148.60086707661188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101555.04</v>
      </c>
      <c r="E55" s="247">
        <v>150911.67000000001</v>
      </c>
      <c r="F55" s="93">
        <f t="shared" si="1"/>
        <v>148.60086707661188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7618632.4800000004</v>
      </c>
      <c r="E56" s="104">
        <f t="shared" si="11"/>
        <v>25373267.890000001</v>
      </c>
      <c r="F56" s="93">
        <f t="shared" si="1"/>
        <v>333.04228753137073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7618632.4800000004</v>
      </c>
      <c r="E57" s="247">
        <v>25181012.629999999</v>
      </c>
      <c r="F57" s="93">
        <f t="shared" si="1"/>
        <v>330.51879974659175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192255.26</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33084.53</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33084.53</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184829.81</v>
      </c>
      <c r="E68" s="104">
        <f t="shared" si="13"/>
        <v>209346.66999999998</v>
      </c>
      <c r="F68" s="93">
        <f t="shared" si="1"/>
        <v>113.26455943443321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142954.88</v>
      </c>
      <c r="E69" s="104">
        <f t="shared" si="14"/>
        <v>136537.22</v>
      </c>
      <c r="F69" s="93">
        <f t="shared" si="1"/>
        <v>95.510709393061646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142954.88</v>
      </c>
      <c r="E70" s="104">
        <f t="shared" si="15"/>
        <v>136395.32999999999</v>
      </c>
      <c r="F70" s="93">
        <f t="shared" si="1"/>
        <v>95.411454299426495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142954.88</v>
      </c>
      <c r="E72" s="247">
        <v>136395.32999999999</v>
      </c>
      <c r="F72" s="93">
        <f t="shared" si="1"/>
        <v>95.411454299426495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141.88999999999999</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17996.97</v>
      </c>
      <c r="E78" s="104">
        <f>E79+SUM(E82:E84)-E85+E86</f>
        <v>6768.43</v>
      </c>
      <c r="F78" s="93">
        <f t="shared" si="1"/>
        <v>37.608719690036715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17217.23</v>
      </c>
      <c r="E82" s="247">
        <v>5451.72</v>
      </c>
      <c r="F82" s="93">
        <f t="shared" si="1"/>
        <v>31.664326956194465</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599.95000000000005</v>
      </c>
      <c r="E84" s="247">
        <v>644.71</v>
      </c>
      <c r="F84" s="93">
        <f t="shared" si="1"/>
        <v>107.46062171847655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179.79</v>
      </c>
      <c r="E86" s="247">
        <v>672</v>
      </c>
      <c r="F86" s="93">
        <f t="shared" si="1"/>
        <v>373.76939763056902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13062.58</v>
      </c>
      <c r="E134" s="104">
        <f t="shared" si="23"/>
        <v>13062.58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13062.58</v>
      </c>
      <c r="E135" s="104">
        <f t="shared" si="24"/>
        <v>13062.58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11347.8</v>
      </c>
      <c r="E140" s="247">
        <v>11347.8</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1714.78</v>
      </c>
      <c r="E141" s="247">
        <v>1714.78</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10815.38</v>
      </c>
      <c r="E146" s="104">
        <f t="shared" si="26"/>
        <v>52978.44</v>
      </c>
      <c r="F146" s="93">
        <f t="shared" si="1"/>
        <v>489.8435376288212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237.73</v>
      </c>
      <c r="E159" s="247">
        <v>237.73</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10577.65</v>
      </c>
      <c r="E160" s="247">
        <v>52740.71</v>
      </c>
      <c r="F160" s="93">
        <f t="shared" si="1"/>
        <v>498.60517222634513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42635623.110000007</v>
      </c>
      <c r="E175" s="104">
        <f t="shared" si="30"/>
        <v>60936210.830000006</v>
      </c>
      <c r="F175" s="93">
        <f t="shared" si="1"/>
        <v>142.92323269859207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2249511.5099999998</v>
      </c>
      <c r="E176" s="104">
        <f t="shared" si="31"/>
        <v>3546325.38</v>
      </c>
      <c r="F176" s="93">
        <f t="shared" si="1"/>
        <v>157.64868791447083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280026.5</v>
      </c>
      <c r="E177" s="104">
        <f t="shared" si="32"/>
        <v>2855817.3299999996</v>
      </c>
      <c r="F177" s="93">
        <f t="shared" si="1"/>
        <v>1019.8382403093991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117196.66</v>
      </c>
      <c r="E178" s="247">
        <v>129655.78</v>
      </c>
      <c r="F178" s="93">
        <f t="shared" si="1"/>
        <v>110.63095142813796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21873.78</v>
      </c>
      <c r="E179" s="247">
        <v>47396.38</v>
      </c>
      <c r="F179" s="93">
        <f t="shared" si="1"/>
        <v>216.68125033716166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210.44</v>
      </c>
      <c r="E180" s="104">
        <f t="shared" si="33"/>
        <v>119.16</v>
      </c>
      <c r="F180" s="93">
        <f t="shared" si="1"/>
        <v>56.624215928530695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210.44</v>
      </c>
      <c r="E183" s="247">
        <v>119.16</v>
      </c>
      <c r="F183" s="93">
        <f t="shared" si="1"/>
        <v>56.624215928530695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140745.62</v>
      </c>
      <c r="E188" s="247">
        <v>2678646.0099999998</v>
      </c>
      <c r="F188" s="93">
        <f t="shared" si="1"/>
        <v>1903.1825004572077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1969485.01</v>
      </c>
      <c r="E189" s="247">
        <v>690508.05</v>
      </c>
      <c r="F189" s="93">
        <f t="shared" si="1"/>
        <v>35.06033539194086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40386111.600000009</v>
      </c>
      <c r="E237" s="104">
        <f t="shared" si="41"/>
        <v>57389885.450000003</v>
      </c>
      <c r="F237" s="93">
        <f t="shared" si="1"/>
        <v>142.10302298575331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42477316.650000006</v>
      </c>
      <c r="E238" s="104">
        <f t="shared" si="42"/>
        <v>60753387.520000003</v>
      </c>
      <c r="F238" s="93">
        <f t="shared" si="1"/>
        <v>143.02548350826675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42477316.650000006</v>
      </c>
      <c r="E239" s="104">
        <f t="shared" si="43"/>
        <v>60753387.520000003</v>
      </c>
      <c r="F239" s="93">
        <f t="shared" si="1"/>
        <v>143.02548350826675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42439325.880000003</v>
      </c>
      <c r="E240" s="247">
        <v>60718591.100000001</v>
      </c>
      <c r="F240" s="93">
        <f t="shared" si="1"/>
        <v>143.07152585713973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37990.769999999997</v>
      </c>
      <c r="E241" s="247">
        <v>34796.42</v>
      </c>
      <c r="F241" s="93">
        <f t="shared" si="1"/>
        <v>91.591773475504709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t="s">
        <v>609</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-2097715</v>
      </c>
      <c r="E245" s="104">
        <f t="shared" si="45"/>
        <v>-3406543.55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128078.81</v>
      </c>
      <c r="E246" s="104">
        <f t="shared" si="46"/>
        <v>5327379.8899999997</v>
      </c>
      <c r="F246" s="93">
        <f t="shared" si="1"/>
        <v>4159.4545498978323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128078.81</v>
      </c>
      <c r="E247" s="247">
        <v>5327379.8899999997</v>
      </c>
      <c r="F247" s="93">
        <f t="shared" si="1"/>
        <v>4159.4545498978323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2225793.81</v>
      </c>
      <c r="E250" s="104">
        <f t="shared" si="47"/>
        <v>8733923.4399999995</v>
      </c>
      <c r="F250" s="93">
        <f t="shared" si="1"/>
        <v>392.39589043515218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2225793.81</v>
      </c>
      <c r="E252" s="247">
        <v>8722617.0199999996</v>
      </c>
      <c r="F252" s="93">
        <f t="shared" si="1"/>
        <v>391.88791795588645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11306.42</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6509.95</v>
      </c>
      <c r="E255" s="247">
        <v>43041.48</v>
      </c>
      <c r="F255" s="93">
        <f t="shared" si="1"/>
        <v>661.16452507315739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2202544.0699999998</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2202544.0699999998</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10815.38</v>
      </c>
      <c r="E265" s="247">
        <v>52978.44</v>
      </c>
      <c r="F265" s="93">
        <f t="shared" si="50"/>
        <v>489.8435376288212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179.79</v>
      </c>
      <c r="E268" s="247">
        <v>672</v>
      </c>
      <c r="F268" s="93">
        <f t="shared" si="50"/>
        <v>373.76939763056902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66.34</v>
      </c>
      <c r="E287" s="247">
        <v>13235.32</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279960.15999999997</v>
      </c>
      <c r="E288" s="247">
        <v>2842582.01</v>
      </c>
      <c r="F288" s="93">
        <f t="shared" si="50"/>
        <v>1015.3523308459319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279189.38</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1690295.63</v>
      </c>
      <c r="E290" s="247">
        <v>690508.05</v>
      </c>
      <c r="F290" s="93">
        <f t="shared" si="50"/>
        <v>40.851318417003782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E111" sqref="E11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9452612.1099999994</v>
      </c>
      <c r="E107" s="81">
        <f t="shared" si="21"/>
        <v>20971987.350000001</v>
      </c>
      <c r="F107" s="63">
        <f t="shared" si="1"/>
        <v>221.8644656730763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9452612.1099999994</v>
      </c>
      <c r="E109" s="249">
        <v>20971987.350000001</v>
      </c>
      <c r="F109" s="63">
        <f t="shared" si="1"/>
        <v>221.8644656730763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9452612.1099999994</v>
      </c>
      <c r="E141" s="106">
        <f t="shared" si="28"/>
        <v>20971987.350000001</v>
      </c>
      <c r="F141" s="82">
        <f t="shared" si="1"/>
        <v>221.8644656730763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5" workbookViewId="0">
      <selection activeCell="D24" sqref="D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93819.569999999992</v>
      </c>
      <c r="E5" s="107">
        <f t="shared" si="0"/>
        <v>93819.569999999992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27650.51</v>
      </c>
      <c r="E6" s="108">
        <f t="shared" si="1"/>
        <v>27650.51</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27650.51</v>
      </c>
      <c r="E7" s="108">
        <f t="shared" si="2"/>
        <v>27650.51</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27650.51</v>
      </c>
      <c r="E8" s="250">
        <v>27650.51</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66169.06</v>
      </c>
      <c r="E22" s="108">
        <f t="shared" si="3"/>
        <v>66169.06</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66169.06</v>
      </c>
      <c r="E23" s="108">
        <f t="shared" si="4"/>
        <v>66169.06</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66169.06</v>
      </c>
      <c r="E25" s="250">
        <v>66169.06</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2249511.5099999998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30198699.210000001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14268692.120000001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1573752.67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1067552.8799999999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1704.74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11625681.83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15930007.09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28901885.34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11692901.289999999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1561293.55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1042030.28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1796.02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9087781.4399999995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17208984.050000001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3546325.379999999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13235.37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t="s">
        <v>609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13235.37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13235.37</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13235.37</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3533090.01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2842581.96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690508.05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24963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Poljančić</cp:lastModifiedBy>
  <cp:lastPrinted>2024-01-31T12:47:24Z</cp:lastPrinted>
  <dcterms:created xsi:type="dcterms:W3CDTF">2022-04-01T05:14:30Z</dcterms:created>
  <dcterms:modified xsi:type="dcterms:W3CDTF">2024-01-31T13:00:57Z</dcterms:modified>
</cp:coreProperties>
</file>