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Users\Irena\Desktop\IZVJEŠTAJI\2026\II kvartal\predaja\"/>
    </mc:Choice>
  </mc:AlternateContent>
  <xr:revisionPtr revIDLastSave="0" documentId="13_ncr:1_{33DB29E4-2630-4FDD-B144-A224C22D3AE8}"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H1680" i="1" s="1"/>
  <c r="D97" i="8"/>
  <c r="D92" i="8"/>
  <c r="D87" i="8"/>
  <c r="D82" i="8"/>
  <c r="D77" i="8"/>
  <c r="D72" i="8"/>
  <c r="D67" i="8"/>
  <c r="D62" i="8"/>
  <c r="D51" i="8" s="1"/>
  <c r="D45" i="8" s="1"/>
  <c r="D57" i="8"/>
  <c r="D52" i="8"/>
  <c r="D46" i="8"/>
  <c r="D37" i="8"/>
  <c r="D27" i="8"/>
  <c r="C1603" i="1" s="1"/>
  <c r="G1603" i="1" s="1"/>
  <c r="D18" i="8"/>
  <c r="D8" i="8"/>
  <c r="D6" i="8" s="1"/>
  <c r="E44" i="7"/>
  <c r="D44" i="7"/>
  <c r="E39" i="7"/>
  <c r="E38" i="7" s="1"/>
  <c r="D39" i="7"/>
  <c r="D38" i="7"/>
  <c r="E30" i="7"/>
  <c r="D30" i="7"/>
  <c r="E23" i="7"/>
  <c r="D23" i="7"/>
  <c r="D22" i="7" s="1"/>
  <c r="E22" i="7"/>
  <c r="E14" i="7"/>
  <c r="D14" i="7"/>
  <c r="E7" i="7"/>
  <c r="E6" i="7" s="1"/>
  <c r="E5" i="7" s="1"/>
  <c r="D7"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E114" i="6" s="1"/>
  <c r="I30" i="3"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F210" i="5"/>
  <c r="E210" i="5"/>
  <c r="D210" i="5"/>
  <c r="F209" i="5"/>
  <c r="F208" i="5"/>
  <c r="F207" i="5"/>
  <c r="F206" i="5"/>
  <c r="F205" i="5"/>
  <c r="F204" i="5"/>
  <c r="F203" i="5"/>
  <c r="E203" i="5"/>
  <c r="D203" i="5"/>
  <c r="D202" i="5" s="1"/>
  <c r="F202"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E176" i="5" s="1"/>
  <c r="I24" i="3" s="1"/>
  <c r="D180" i="5"/>
  <c r="F179" i="5"/>
  <c r="F178" i="5"/>
  <c r="F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E76" i="5"/>
  <c r="D76" i="5"/>
  <c r="F76" i="5" s="1"/>
  <c r="F75" i="5"/>
  <c r="F74" i="5"/>
  <c r="F73" i="5"/>
  <c r="F72" i="5"/>
  <c r="E71" i="5"/>
  <c r="E70" i="5" s="1"/>
  <c r="E69" i="5" s="1"/>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5" i="4"/>
  <c r="F634" i="4"/>
  <c r="E633" i="4"/>
  <c r="E629" i="4" s="1"/>
  <c r="D633" i="4"/>
  <c r="F633"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603" i="4"/>
  <c r="F603" i="4" s="1"/>
  <c r="F602" i="4"/>
  <c r="F601" i="4"/>
  <c r="F600" i="4"/>
  <c r="F599" i="4"/>
  <c r="E598" i="4"/>
  <c r="D598" i="4"/>
  <c r="F596" i="4"/>
  <c r="F595" i="4"/>
  <c r="E594" i="4"/>
  <c r="D594" i="4"/>
  <c r="F594" i="4" s="1"/>
  <c r="F593" i="4"/>
  <c r="F592" i="4"/>
  <c r="E591" i="4"/>
  <c r="D591" i="4"/>
  <c r="F591" i="4" s="1"/>
  <c r="F590" i="4"/>
  <c r="E589" i="4"/>
  <c r="E584" i="4" s="1"/>
  <c r="D589" i="4"/>
  <c r="F589" i="4" s="1"/>
  <c r="F588" i="4"/>
  <c r="F587" i="4"/>
  <c r="F586" i="4"/>
  <c r="F585" i="4"/>
  <c r="E585" i="4"/>
  <c r="D585" i="4"/>
  <c r="D584" i="4" s="1"/>
  <c r="F584" i="4" s="1"/>
  <c r="F583" i="4"/>
  <c r="F582" i="4"/>
  <c r="F581" i="4"/>
  <c r="E581" i="4"/>
  <c r="D581" i="4"/>
  <c r="F580" i="4"/>
  <c r="F579" i="4"/>
  <c r="E578" i="4"/>
  <c r="D578" i="4"/>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3" i="1" s="1"/>
  <c r="D428" i="4"/>
  <c r="F428" i="4" s="1"/>
  <c r="E427" i="4"/>
  <c r="D427" i="4"/>
  <c r="F427" i="4" s="1"/>
  <c r="E426" i="4"/>
  <c r="E647" i="4" s="1"/>
  <c r="D641" i="1" s="1"/>
  <c r="G641" i="1" s="1"/>
  <c r="D426" i="4"/>
  <c r="D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F393" i="4" s="1"/>
  <c r="D393" i="4"/>
  <c r="F392" i="4"/>
  <c r="F391" i="4"/>
  <c r="F390" i="4"/>
  <c r="F389" i="4"/>
  <c r="E388" i="4"/>
  <c r="F388" i="4" s="1"/>
  <c r="D388" i="4"/>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E362" i="4"/>
  <c r="E361" i="4" s="1"/>
  <c r="D362" i="4"/>
  <c r="F362" i="4" s="1"/>
  <c r="F359" i="4"/>
  <c r="E358" i="4"/>
  <c r="D358" i="4"/>
  <c r="F358" i="4" s="1"/>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16" i="1" s="1"/>
  <c r="G316" i="1" s="1"/>
  <c r="D336" i="4"/>
  <c r="F335" i="4"/>
  <c r="F334" i="4"/>
  <c r="F333" i="4"/>
  <c r="F332" i="4"/>
  <c r="F331" i="4"/>
  <c r="F330" i="4"/>
  <c r="F329" i="4"/>
  <c r="F328" i="4"/>
  <c r="E327" i="4"/>
  <c r="D327" i="4"/>
  <c r="F327" i="4" s="1"/>
  <c r="F326" i="4"/>
  <c r="F325" i="4"/>
  <c r="F324" i="4"/>
  <c r="F323" i="4"/>
  <c r="F322" i="4"/>
  <c r="E322" i="4"/>
  <c r="D322" i="4"/>
  <c r="D321" i="4" s="1"/>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F273" i="4"/>
  <c r="D273"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6" i="4"/>
  <c r="F235" i="4"/>
  <c r="F234" i="4"/>
  <c r="E234" i="4"/>
  <c r="E230" i="4" s="1"/>
  <c r="D234" i="4"/>
  <c r="F233" i="4"/>
  <c r="F232" i="4"/>
  <c r="F231" i="4"/>
  <c r="E231" i="4"/>
  <c r="D231" i="4"/>
  <c r="F229" i="4"/>
  <c r="F228" i="4"/>
  <c r="F227" i="4"/>
  <c r="F226" i="4"/>
  <c r="E225" i="4"/>
  <c r="D225" i="4"/>
  <c r="F225" i="4" s="1"/>
  <c r="F224" i="4"/>
  <c r="F223" i="4"/>
  <c r="F222" i="4"/>
  <c r="E222" i="4"/>
  <c r="E221" i="4" s="1"/>
  <c r="D222" i="4"/>
  <c r="F220" i="4"/>
  <c r="F219" i="4"/>
  <c r="F218" i="4"/>
  <c r="F217" i="4"/>
  <c r="E216" i="4"/>
  <c r="D212" i="1" s="1"/>
  <c r="D216" i="4"/>
  <c r="F215" i="4"/>
  <c r="F214" i="4"/>
  <c r="F213" i="4"/>
  <c r="F212" i="4"/>
  <c r="F211" i="4"/>
  <c r="F210" i="4"/>
  <c r="F209" i="4"/>
  <c r="F208" i="4"/>
  <c r="E208" i="4"/>
  <c r="D208" i="4"/>
  <c r="F207" i="4"/>
  <c r="F206" i="4"/>
  <c r="F205" i="4"/>
  <c r="F204" i="4"/>
  <c r="E203" i="4"/>
  <c r="E202" i="4" s="1"/>
  <c r="D198" i="1"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D164" i="4" s="1"/>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E129" i="4"/>
  <c r="F129" i="4" s="1"/>
  <c r="D129" i="4"/>
  <c r="F128" i="4"/>
  <c r="F127" i="4"/>
  <c r="E126" i="4"/>
  <c r="E125" i="4" s="1"/>
  <c r="D121" i="1" s="1"/>
  <c r="D126" i="4"/>
  <c r="F126" i="4" s="1"/>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F74" i="4"/>
  <c r="E74" i="4"/>
  <c r="D70" i="1" s="1"/>
  <c r="D74" i="4"/>
  <c r="F73" i="4"/>
  <c r="F72" i="4"/>
  <c r="F71" i="4"/>
  <c r="E71" i="4"/>
  <c r="D71" i="4"/>
  <c r="F70" i="4"/>
  <c r="F69" i="4"/>
  <c r="E68" i="4"/>
  <c r="D68" i="4"/>
  <c r="F68" i="4" s="1"/>
  <c r="F67" i="4"/>
  <c r="F66" i="4"/>
  <c r="F65" i="4"/>
  <c r="F64" i="4"/>
  <c r="E64" i="4"/>
  <c r="D60" i="1" s="1"/>
  <c r="H60" i="1" s="1"/>
  <c r="D64" i="4"/>
  <c r="F63" i="4"/>
  <c r="F62" i="4"/>
  <c r="F61" i="4"/>
  <c r="E61" i="4"/>
  <c r="D61" i="4"/>
  <c r="F60" i="4"/>
  <c r="F59" i="4"/>
  <c r="E58" i="4"/>
  <c r="D58" i="4"/>
  <c r="F58" i="4" s="1"/>
  <c r="F57" i="4"/>
  <c r="F56" i="4"/>
  <c r="F55" i="4"/>
  <c r="F54" i="4"/>
  <c r="E53" i="4"/>
  <c r="F53" i="4" s="1"/>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I41" i="3"/>
  <c r="G41" i="3"/>
  <c r="B41" i="3"/>
  <c r="I40" i="3"/>
  <c r="G40" i="3"/>
  <c r="B40" i="3"/>
  <c r="G39" i="3"/>
  <c r="B39" i="3"/>
  <c r="H38" i="3"/>
  <c r="G38" i="3"/>
  <c r="B38" i="3"/>
  <c r="I36" i="3"/>
  <c r="H36" i="3"/>
  <c r="G36" i="3"/>
  <c r="B36" i="3"/>
  <c r="I35" i="3"/>
  <c r="H35" i="3"/>
  <c r="G35" i="3"/>
  <c r="B35" i="3"/>
  <c r="I34" i="3"/>
  <c r="H34" i="3"/>
  <c r="G34" i="3"/>
  <c r="B34" i="3"/>
  <c r="I33" i="3"/>
  <c r="G33" i="3"/>
  <c r="B33" i="3"/>
  <c r="G31" i="3"/>
  <c r="B31" i="3"/>
  <c r="H30" i="3"/>
  <c r="G30" i="3"/>
  <c r="B30" i="3"/>
  <c r="I29" i="3"/>
  <c r="H29" i="3"/>
  <c r="G29" i="3"/>
  <c r="B29" i="3"/>
  <c r="H28" i="3"/>
  <c r="G28" i="3"/>
  <c r="B28" i="3"/>
  <c r="I27" i="3"/>
  <c r="H27" i="3"/>
  <c r="G27" i="3"/>
  <c r="B27" i="3"/>
  <c r="G25" i="3"/>
  <c r="B25" i="3"/>
  <c r="G24" i="3"/>
  <c r="B24" i="3"/>
  <c r="I23" i="3"/>
  <c r="G23" i="3"/>
  <c r="B23" i="3"/>
  <c r="G22" i="3"/>
  <c r="B22" i="3"/>
  <c r="G20" i="3"/>
  <c r="B20" i="3"/>
  <c r="G19" i="3"/>
  <c r="B19" i="3"/>
  <c r="G18" i="3"/>
  <c r="B18" i="3"/>
  <c r="G17" i="3"/>
  <c r="B17" i="3"/>
  <c r="H10" i="3" a="1"/>
  <c r="H10" i="3" s="1"/>
  <c r="C1685" i="1"/>
  <c r="G1685" i="1" s="1"/>
  <c r="G1684" i="1"/>
  <c r="C1684" i="1"/>
  <c r="H1684" i="1" s="1"/>
  <c r="C1683" i="1"/>
  <c r="G1683" i="1" s="1"/>
  <c r="C1682" i="1"/>
  <c r="H1682" i="1" s="1"/>
  <c r="H1681" i="1"/>
  <c r="C1681" i="1"/>
  <c r="G1681" i="1" s="1"/>
  <c r="C1679" i="1"/>
  <c r="G1679" i="1" s="1"/>
  <c r="H1678" i="1"/>
  <c r="G1678" i="1"/>
  <c r="C1678" i="1"/>
  <c r="G1677" i="1"/>
  <c r="C1677" i="1"/>
  <c r="H1677" i="1" s="1"/>
  <c r="C1676" i="1"/>
  <c r="H1676" i="1" s="1"/>
  <c r="H1675" i="1"/>
  <c r="C1675" i="1"/>
  <c r="G1675" i="1" s="1"/>
  <c r="H1674" i="1"/>
  <c r="G1674" i="1"/>
  <c r="C1674" i="1"/>
  <c r="H1673" i="1"/>
  <c r="C1673" i="1"/>
  <c r="G1673" i="1" s="1"/>
  <c r="G1672" i="1"/>
  <c r="C1672" i="1"/>
  <c r="H1672" i="1" s="1"/>
  <c r="C1671" i="1"/>
  <c r="G1671" i="1" s="1"/>
  <c r="H1670" i="1"/>
  <c r="G1670" i="1"/>
  <c r="C1670" i="1"/>
  <c r="G1669" i="1"/>
  <c r="C1669" i="1"/>
  <c r="H1669" i="1" s="1"/>
  <c r="C1668" i="1"/>
  <c r="H1668" i="1" s="1"/>
  <c r="H1667" i="1"/>
  <c r="C1667" i="1"/>
  <c r="G1667" i="1" s="1"/>
  <c r="H1666" i="1"/>
  <c r="G1666" i="1"/>
  <c r="C1666" i="1"/>
  <c r="H1665" i="1"/>
  <c r="C1665" i="1"/>
  <c r="G1665" i="1" s="1"/>
  <c r="G1664" i="1"/>
  <c r="C1664" i="1"/>
  <c r="H1664" i="1" s="1"/>
  <c r="C1663" i="1"/>
  <c r="G1663" i="1" s="1"/>
  <c r="H1662" i="1"/>
  <c r="G1662" i="1"/>
  <c r="C1662" i="1"/>
  <c r="G1661" i="1"/>
  <c r="C1661" i="1"/>
  <c r="H1661" i="1" s="1"/>
  <c r="C1660" i="1"/>
  <c r="H1660" i="1" s="1"/>
  <c r="H1659" i="1"/>
  <c r="C1659" i="1"/>
  <c r="G1659" i="1" s="1"/>
  <c r="H1658" i="1"/>
  <c r="G1658" i="1"/>
  <c r="C1658" i="1"/>
  <c r="H1657" i="1"/>
  <c r="C1657" i="1"/>
  <c r="G1657" i="1" s="1"/>
  <c r="G1656" i="1"/>
  <c r="C1656" i="1"/>
  <c r="H1656" i="1" s="1"/>
  <c r="C1655" i="1"/>
  <c r="G1655" i="1" s="1"/>
  <c r="H1654" i="1"/>
  <c r="G1654" i="1"/>
  <c r="C1654" i="1"/>
  <c r="G1653" i="1"/>
  <c r="C1653" i="1"/>
  <c r="H1653" i="1" s="1"/>
  <c r="C1652" i="1"/>
  <c r="H1652" i="1" s="1"/>
  <c r="H1651" i="1"/>
  <c r="C1651" i="1"/>
  <c r="G1651" i="1" s="1"/>
  <c r="H1650" i="1"/>
  <c r="G1650" i="1"/>
  <c r="C1650" i="1"/>
  <c r="H1649" i="1"/>
  <c r="C1649" i="1"/>
  <c r="G1649" i="1" s="1"/>
  <c r="G1648" i="1"/>
  <c r="C1648" i="1"/>
  <c r="H1648" i="1" s="1"/>
  <c r="C1647" i="1"/>
  <c r="G1647" i="1" s="1"/>
  <c r="H1646" i="1"/>
  <c r="G1646" i="1"/>
  <c r="C1646" i="1"/>
  <c r="G1645" i="1"/>
  <c r="C1645" i="1"/>
  <c r="H1645" i="1" s="1"/>
  <c r="C1644" i="1"/>
  <c r="H1644" i="1" s="1"/>
  <c r="H1643" i="1"/>
  <c r="C1643" i="1"/>
  <c r="G1643" i="1" s="1"/>
  <c r="H1642" i="1"/>
  <c r="G1642" i="1"/>
  <c r="C1642" i="1"/>
  <c r="H1641" i="1"/>
  <c r="C1641" i="1"/>
  <c r="G1641" i="1" s="1"/>
  <c r="G1640" i="1"/>
  <c r="C1640" i="1"/>
  <c r="H1640" i="1" s="1"/>
  <c r="C1639" i="1"/>
  <c r="G1639" i="1" s="1"/>
  <c r="H1638" i="1"/>
  <c r="G1638" i="1"/>
  <c r="C1638" i="1"/>
  <c r="G1637" i="1"/>
  <c r="C1637" i="1"/>
  <c r="H1637" i="1" s="1"/>
  <c r="C1636" i="1"/>
  <c r="H1636" i="1" s="1"/>
  <c r="H1635" i="1"/>
  <c r="C1635" i="1"/>
  <c r="G1635" i="1" s="1"/>
  <c r="H1634" i="1"/>
  <c r="G1634" i="1"/>
  <c r="C1634" i="1"/>
  <c r="H1633" i="1"/>
  <c r="C1633" i="1"/>
  <c r="G1633" i="1" s="1"/>
  <c r="G1632" i="1"/>
  <c r="C1632" i="1"/>
  <c r="H1632" i="1" s="1"/>
  <c r="C1631" i="1"/>
  <c r="G1631" i="1" s="1"/>
  <c r="H1630" i="1"/>
  <c r="G1630" i="1"/>
  <c r="C1630" i="1"/>
  <c r="G1629" i="1"/>
  <c r="C1629" i="1"/>
  <c r="H1629" i="1" s="1"/>
  <c r="C1628" i="1"/>
  <c r="H1628" i="1" s="1"/>
  <c r="H1627" i="1"/>
  <c r="C1627" i="1"/>
  <c r="G1627" i="1" s="1"/>
  <c r="H1626" i="1"/>
  <c r="G1626" i="1"/>
  <c r="C1626" i="1"/>
  <c r="H1625" i="1"/>
  <c r="C1625" i="1"/>
  <c r="G1625" i="1" s="1"/>
  <c r="G1624" i="1"/>
  <c r="C1624" i="1"/>
  <c r="H1624" i="1" s="1"/>
  <c r="C1623" i="1"/>
  <c r="G1623" i="1" s="1"/>
  <c r="H1622" i="1"/>
  <c r="G1622" i="1"/>
  <c r="C1622" i="1"/>
  <c r="G1621" i="1"/>
  <c r="C1621" i="1"/>
  <c r="H1621" i="1" s="1"/>
  <c r="C1619" i="1"/>
  <c r="G1619" i="1" s="1"/>
  <c r="H1618" i="1"/>
  <c r="G1618" i="1"/>
  <c r="C1618" i="1"/>
  <c r="G1617" i="1"/>
  <c r="C1617" i="1"/>
  <c r="H1617" i="1" s="1"/>
  <c r="C1616" i="1"/>
  <c r="H1615" i="1"/>
  <c r="C1615" i="1"/>
  <c r="G1615" i="1" s="1"/>
  <c r="H1614" i="1"/>
  <c r="G1614" i="1"/>
  <c r="C1614" i="1"/>
  <c r="C1613" i="1"/>
  <c r="H1613" i="1" s="1"/>
  <c r="C1612" i="1"/>
  <c r="C1611" i="1"/>
  <c r="G1611" i="1" s="1"/>
  <c r="H1610" i="1"/>
  <c r="G1610" i="1"/>
  <c r="C1610" i="1"/>
  <c r="C1609" i="1"/>
  <c r="H1609" i="1" s="1"/>
  <c r="C1608" i="1"/>
  <c r="H1607" i="1"/>
  <c r="C1607" i="1"/>
  <c r="G1607" i="1" s="1"/>
  <c r="H1606" i="1"/>
  <c r="G1606" i="1"/>
  <c r="C1606" i="1"/>
  <c r="C1605" i="1"/>
  <c r="H1605" i="1" s="1"/>
  <c r="C1604" i="1"/>
  <c r="H1602" i="1"/>
  <c r="G1602" i="1"/>
  <c r="C1602" i="1"/>
  <c r="C1600" i="1"/>
  <c r="H1599" i="1"/>
  <c r="C1599" i="1"/>
  <c r="G1599" i="1" s="1"/>
  <c r="H1598" i="1"/>
  <c r="G1598" i="1"/>
  <c r="C1598" i="1"/>
  <c r="C1597" i="1"/>
  <c r="H1597" i="1" s="1"/>
  <c r="C1596" i="1"/>
  <c r="H1595" i="1"/>
  <c r="C1595" i="1"/>
  <c r="G1595" i="1" s="1"/>
  <c r="H1594" i="1"/>
  <c r="G1594" i="1"/>
  <c r="C1594" i="1"/>
  <c r="C1593" i="1"/>
  <c r="H1593" i="1" s="1"/>
  <c r="C1592" i="1"/>
  <c r="H1591" i="1"/>
  <c r="C1591" i="1"/>
  <c r="G1591" i="1" s="1"/>
  <c r="H1590" i="1"/>
  <c r="G1590" i="1"/>
  <c r="C1590" i="1"/>
  <c r="C1589" i="1"/>
  <c r="H1589" i="1" s="1"/>
  <c r="C1588" i="1"/>
  <c r="C1587" i="1"/>
  <c r="G1587" i="1" s="1"/>
  <c r="C1586" i="1"/>
  <c r="H1586" i="1" s="1"/>
  <c r="C1585" i="1"/>
  <c r="H1585" i="1" s="1"/>
  <c r="H1583" i="1"/>
  <c r="C1583" i="1"/>
  <c r="G1583" i="1" s="1"/>
  <c r="C1581" i="1"/>
  <c r="H1580" i="1"/>
  <c r="G1580" i="1"/>
  <c r="D1580" i="1"/>
  <c r="C1580" i="1"/>
  <c r="J1580" i="1" s="1"/>
  <c r="J1579" i="1"/>
  <c r="D1579" i="1"/>
  <c r="C1579" i="1"/>
  <c r="H1578" i="1"/>
  <c r="G1578" i="1"/>
  <c r="D1578" i="1"/>
  <c r="C1578" i="1"/>
  <c r="J1578" i="1" s="1"/>
  <c r="J1577" i="1"/>
  <c r="D1577" i="1"/>
  <c r="C1577" i="1"/>
  <c r="D1576" i="1"/>
  <c r="C1576" i="1"/>
  <c r="H1575" i="1"/>
  <c r="G1575" i="1"/>
  <c r="I1575" i="1" s="1"/>
  <c r="D1575" i="1"/>
  <c r="C1575" i="1"/>
  <c r="J1575" i="1" s="1"/>
  <c r="D1574" i="1"/>
  <c r="J1574" i="1" s="1"/>
  <c r="C1574" i="1"/>
  <c r="H1573" i="1"/>
  <c r="G1573" i="1"/>
  <c r="I1573" i="1" s="1"/>
  <c r="D1573" i="1"/>
  <c r="C1573" i="1"/>
  <c r="J1573" i="1" s="1"/>
  <c r="D1572" i="1"/>
  <c r="J1572" i="1" s="1"/>
  <c r="C1572" i="1"/>
  <c r="D1571" i="1"/>
  <c r="C1571" i="1"/>
  <c r="D1570" i="1"/>
  <c r="C1570" i="1"/>
  <c r="H1569" i="1"/>
  <c r="G1569" i="1"/>
  <c r="I1569" i="1" s="1"/>
  <c r="D1569" i="1"/>
  <c r="C1569" i="1"/>
  <c r="J1569" i="1" s="1"/>
  <c r="D1568" i="1"/>
  <c r="J1568" i="1" s="1"/>
  <c r="C1568" i="1"/>
  <c r="H1567" i="1"/>
  <c r="G1567" i="1"/>
  <c r="I1567" i="1" s="1"/>
  <c r="D1567" i="1"/>
  <c r="C1567" i="1"/>
  <c r="J1567" i="1" s="1"/>
  <c r="D1566" i="1"/>
  <c r="J1566" i="1" s="1"/>
  <c r="C1566" i="1"/>
  <c r="H1565" i="1"/>
  <c r="G1565" i="1"/>
  <c r="I1565" i="1" s="1"/>
  <c r="D1565" i="1"/>
  <c r="C1565" i="1"/>
  <c r="J1565" i="1" s="1"/>
  <c r="D1564" i="1"/>
  <c r="J1564" i="1" s="1"/>
  <c r="C1564" i="1"/>
  <c r="H1563" i="1"/>
  <c r="G1563" i="1"/>
  <c r="I1563" i="1" s="1"/>
  <c r="D1563" i="1"/>
  <c r="C1563" i="1"/>
  <c r="J1563" i="1" s="1"/>
  <c r="H1562" i="1"/>
  <c r="G1562" i="1"/>
  <c r="D1562" i="1"/>
  <c r="C1562" i="1"/>
  <c r="D1561" i="1"/>
  <c r="C1561" i="1"/>
  <c r="H1561" i="1" s="1"/>
  <c r="D1560" i="1"/>
  <c r="C1560" i="1"/>
  <c r="J1560" i="1" s="1"/>
  <c r="D1559" i="1"/>
  <c r="G1559" i="1" s="1"/>
  <c r="C1559" i="1"/>
  <c r="H1558" i="1"/>
  <c r="G1558" i="1"/>
  <c r="I1558" i="1" s="1"/>
  <c r="D1558" i="1"/>
  <c r="C1558" i="1"/>
  <c r="J1558" i="1" s="1"/>
  <c r="D1557" i="1"/>
  <c r="C1557" i="1"/>
  <c r="H1557" i="1" s="1"/>
  <c r="D1556" i="1"/>
  <c r="C1556" i="1"/>
  <c r="J1556" i="1" s="1"/>
  <c r="D1555" i="1"/>
  <c r="C1555" i="1"/>
  <c r="H1555" i="1" s="1"/>
  <c r="D1554" i="1"/>
  <c r="C1554" i="1"/>
  <c r="H1554" i="1" s="1"/>
  <c r="D1553" i="1"/>
  <c r="G1553" i="1" s="1"/>
  <c r="C1553" i="1"/>
  <c r="H1552" i="1"/>
  <c r="G1552" i="1"/>
  <c r="I1552" i="1" s="1"/>
  <c r="D1552" i="1"/>
  <c r="C1552" i="1"/>
  <c r="J1552" i="1" s="1"/>
  <c r="D1551" i="1"/>
  <c r="C1551" i="1"/>
  <c r="H1551" i="1" s="1"/>
  <c r="D1550" i="1"/>
  <c r="C1550" i="1"/>
  <c r="J1550" i="1" s="1"/>
  <c r="D1549" i="1"/>
  <c r="G1549" i="1" s="1"/>
  <c r="C1549" i="1"/>
  <c r="H1548" i="1"/>
  <c r="G1548" i="1"/>
  <c r="I1548" i="1" s="1"/>
  <c r="D1548" i="1"/>
  <c r="C1548" i="1"/>
  <c r="J1548" i="1" s="1"/>
  <c r="D1547" i="1"/>
  <c r="C1547" i="1"/>
  <c r="H1547" i="1" s="1"/>
  <c r="H1546" i="1"/>
  <c r="D1546" i="1"/>
  <c r="G1546" i="1" s="1"/>
  <c r="C1546" i="1"/>
  <c r="J1546" i="1" s="1"/>
  <c r="D1545" i="1"/>
  <c r="C1545" i="1"/>
  <c r="G1545" i="1" s="1"/>
  <c r="H1544" i="1"/>
  <c r="G1544" i="1"/>
  <c r="I1544" i="1" s="1"/>
  <c r="D1544" i="1"/>
  <c r="C1544" i="1"/>
  <c r="J1544" i="1" s="1"/>
  <c r="D1543" i="1"/>
  <c r="C1543" i="1"/>
  <c r="H1543" i="1" s="1"/>
  <c r="H1542" i="1"/>
  <c r="G1542" i="1"/>
  <c r="I1542" i="1" s="1"/>
  <c r="D1542" i="1"/>
  <c r="C1542" i="1"/>
  <c r="J1542" i="1" s="1"/>
  <c r="D1541" i="1"/>
  <c r="C1541" i="1"/>
  <c r="H1541" i="1" s="1"/>
  <c r="H1540" i="1"/>
  <c r="G1540" i="1"/>
  <c r="I1540" i="1" s="1"/>
  <c r="D1540" i="1"/>
  <c r="C1540" i="1"/>
  <c r="J1540" i="1" s="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D1180"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G729"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H648" i="1"/>
  <c r="D648" i="1"/>
  <c r="G648" i="1" s="1"/>
  <c r="C648" i="1"/>
  <c r="H647" i="1"/>
  <c r="G647" i="1"/>
  <c r="D647" i="1"/>
  <c r="C647" i="1"/>
  <c r="H646" i="1"/>
  <c r="D646" i="1"/>
  <c r="G646" i="1" s="1"/>
  <c r="C646" i="1"/>
  <c r="H645" i="1"/>
  <c r="G645" i="1"/>
  <c r="D645" i="1"/>
  <c r="C645" i="1"/>
  <c r="C641" i="1"/>
  <c r="H636" i="1"/>
  <c r="D636" i="1"/>
  <c r="G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3" i="1"/>
  <c r="D422" i="1"/>
  <c r="G422" i="1" s="1"/>
  <c r="C422" i="1"/>
  <c r="C421" i="1"/>
  <c r="H416" i="1"/>
  <c r="G416" i="1"/>
  <c r="D416" i="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D379" i="1"/>
  <c r="H379" i="1" s="1"/>
  <c r="C379" i="1"/>
  <c r="H378" i="1"/>
  <c r="G378" i="1"/>
  <c r="D378" i="1"/>
  <c r="C378" i="1"/>
  <c r="D377" i="1"/>
  <c r="H377" i="1" s="1"/>
  <c r="C377" i="1"/>
  <c r="H376" i="1"/>
  <c r="G376" i="1"/>
  <c r="D376" i="1"/>
  <c r="C376" i="1"/>
  <c r="D375" i="1"/>
  <c r="H375" i="1" s="1"/>
  <c r="C375"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D301" i="1"/>
  <c r="H301" i="1" s="1"/>
  <c r="C301" i="1"/>
  <c r="D300" i="1"/>
  <c r="H300" i="1" s="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D185" i="1"/>
  <c r="H184" i="1"/>
  <c r="D184" i="1"/>
  <c r="G184" i="1" s="1"/>
  <c r="C184" i="1"/>
  <c r="H183" i="1"/>
  <c r="G183" i="1"/>
  <c r="D183" i="1"/>
  <c r="C183" i="1"/>
  <c r="H182" i="1"/>
  <c r="D182" i="1"/>
  <c r="G182" i="1" s="1"/>
  <c r="C182" i="1"/>
  <c r="H181" i="1"/>
  <c r="D181" i="1"/>
  <c r="G181" i="1" s="1"/>
  <c r="C181" i="1"/>
  <c r="H180" i="1"/>
  <c r="D180" i="1"/>
  <c r="G180" i="1" s="1"/>
  <c r="C180" i="1"/>
  <c r="H179" i="1"/>
  <c r="G179" i="1"/>
  <c r="D179" i="1"/>
  <c r="C179" i="1"/>
  <c r="H178" i="1"/>
  <c r="G178" i="1"/>
  <c r="D178" i="1"/>
  <c r="C178" i="1"/>
  <c r="H177" i="1"/>
  <c r="D177" i="1"/>
  <c r="G177" i="1" s="1"/>
  <c r="C177" i="1"/>
  <c r="H176" i="1"/>
  <c r="D176" i="1"/>
  <c r="G176" i="1" s="1"/>
  <c r="C176" i="1"/>
  <c r="H175" i="1"/>
  <c r="D175" i="1"/>
  <c r="G175" i="1" s="1"/>
  <c r="C175" i="1"/>
  <c r="C174" i="1"/>
  <c r="H173" i="1"/>
  <c r="D173" i="1"/>
  <c r="G173" i="1" s="1"/>
  <c r="C173" i="1"/>
  <c r="H172" i="1"/>
  <c r="G172" i="1"/>
  <c r="D172" i="1"/>
  <c r="C172" i="1"/>
  <c r="H171" i="1"/>
  <c r="D171" i="1"/>
  <c r="G171" i="1" s="1"/>
  <c r="C171" i="1"/>
  <c r="H170" i="1"/>
  <c r="D170" i="1"/>
  <c r="G170" i="1" s="1"/>
  <c r="C170" i="1"/>
  <c r="H169" i="1"/>
  <c r="D169" i="1"/>
  <c r="G169" i="1" s="1"/>
  <c r="C169" i="1"/>
  <c r="H168" i="1"/>
  <c r="G168" i="1"/>
  <c r="D168" i="1"/>
  <c r="C168" i="1"/>
  <c r="H167" i="1"/>
  <c r="G167" i="1"/>
  <c r="D167" i="1"/>
  <c r="C167" i="1"/>
  <c r="C166" i="1"/>
  <c r="H165" i="1"/>
  <c r="G165" i="1"/>
  <c r="D165" i="1"/>
  <c r="C165" i="1"/>
  <c r="H164" i="1"/>
  <c r="G164" i="1"/>
  <c r="D164" i="1"/>
  <c r="C164" i="1"/>
  <c r="H163" i="1"/>
  <c r="G163" i="1"/>
  <c r="D163" i="1"/>
  <c r="C163" i="1"/>
  <c r="D162" i="1"/>
  <c r="H162" i="1" s="1"/>
  <c r="C162" i="1"/>
  <c r="D161" i="1"/>
  <c r="G161" i="1" s="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C131" i="1"/>
  <c r="H129" i="1"/>
  <c r="G129" i="1"/>
  <c r="D129" i="1"/>
  <c r="C129" i="1"/>
  <c r="H128" i="1"/>
  <c r="G128" i="1"/>
  <c r="D128" i="1"/>
  <c r="C128" i="1"/>
  <c r="H127" i="1"/>
  <c r="G127" i="1"/>
  <c r="D127" i="1"/>
  <c r="C127" i="1"/>
  <c r="D126" i="1"/>
  <c r="H126" i="1" s="1"/>
  <c r="C126" i="1"/>
  <c r="D125" i="1"/>
  <c r="H125" i="1" s="1"/>
  <c r="C125" i="1"/>
  <c r="D124" i="1"/>
  <c r="H124" i="1" s="1"/>
  <c r="C124" i="1"/>
  <c r="D123" i="1"/>
  <c r="H123" i="1" s="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D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D50" i="1"/>
  <c r="G50" i="1" s="1"/>
  <c r="C50" i="1"/>
  <c r="D49" i="1"/>
  <c r="H49" i="1" s="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L1477" i="9"/>
  <c r="J1477" i="9"/>
  <c r="F347" i="9"/>
  <c r="F346" i="9" s="1"/>
  <c r="F345" i="9"/>
  <c r="F344" i="9"/>
  <c r="F343" i="9"/>
  <c r="F342" i="9"/>
  <c r="M340" i="9"/>
  <c r="L340" i="9"/>
  <c r="E340" i="9"/>
  <c r="H339" i="9"/>
  <c r="G339" i="9"/>
  <c r="F339" i="9"/>
  <c r="E339" i="9"/>
  <c r="H338" i="9"/>
  <c r="G338" i="9"/>
  <c r="E338" i="9" s="1"/>
  <c r="F338" i="9"/>
  <c r="H337" i="9"/>
  <c r="G337" i="9"/>
  <c r="E337" i="9" s="1"/>
  <c r="F337" i="9"/>
  <c r="B337" i="9"/>
  <c r="H336" i="9"/>
  <c r="G336" i="9"/>
  <c r="F336" i="9"/>
  <c r="E336" i="9"/>
  <c r="B336" i="9" s="1"/>
  <c r="H335" i="9"/>
  <c r="G335" i="9"/>
  <c r="F335" i="9"/>
  <c r="E335" i="9"/>
  <c r="H334" i="9"/>
  <c r="G334" i="9"/>
  <c r="E334" i="9" s="1"/>
  <c r="F334" i="9"/>
  <c r="F333" i="9"/>
  <c r="H332" i="9"/>
  <c r="G332" i="9"/>
  <c r="F332" i="9"/>
  <c r="E332" i="9"/>
  <c r="B332" i="9" s="1"/>
  <c r="H331" i="9"/>
  <c r="G331" i="9"/>
  <c r="F331" i="9"/>
  <c r="E331" i="9"/>
  <c r="H330" i="9"/>
  <c r="G330" i="9"/>
  <c r="E330" i="9" s="1"/>
  <c r="F330" i="9"/>
  <c r="H329" i="9"/>
  <c r="G329" i="9"/>
  <c r="E329" i="9" s="1"/>
  <c r="F329" i="9"/>
  <c r="B329" i="9"/>
  <c r="H328" i="9"/>
  <c r="E328" i="9" s="1"/>
  <c r="B328" i="9" s="1"/>
  <c r="G328" i="9"/>
  <c r="F328" i="9"/>
  <c r="H327" i="9"/>
  <c r="E327" i="9" s="1"/>
  <c r="G327" i="9"/>
  <c r="F327" i="9"/>
  <c r="B327" i="9"/>
  <c r="H326" i="9"/>
  <c r="G326" i="9"/>
  <c r="F326" i="9"/>
  <c r="H325" i="9"/>
  <c r="G325" i="9"/>
  <c r="F325" i="9"/>
  <c r="H324" i="9"/>
  <c r="G324" i="9"/>
  <c r="F324" i="9"/>
  <c r="E324" i="9"/>
  <c r="B324" i="9" s="1"/>
  <c r="H323" i="9"/>
  <c r="E323" i="9" s="1"/>
  <c r="B323" i="9" s="1"/>
  <c r="G323" i="9"/>
  <c r="F323" i="9"/>
  <c r="H322" i="9"/>
  <c r="G322" i="9"/>
  <c r="F322" i="9"/>
  <c r="E322" i="9"/>
  <c r="B322" i="9" s="1"/>
  <c r="H321" i="9"/>
  <c r="G321" i="9"/>
  <c r="F321" i="9"/>
  <c r="H320" i="9"/>
  <c r="G320" i="9"/>
  <c r="F320" i="9"/>
  <c r="E320" i="9"/>
  <c r="B320" i="9" s="1"/>
  <c r="H319" i="9"/>
  <c r="G319" i="9"/>
  <c r="F319" i="9"/>
  <c r="H318" i="9"/>
  <c r="G318" i="9"/>
  <c r="F318" i="9"/>
  <c r="E318" i="9"/>
  <c r="B318" i="9" s="1"/>
  <c r="H317" i="9"/>
  <c r="G317" i="9"/>
  <c r="E317" i="9" s="1"/>
  <c r="F317" i="9"/>
  <c r="B317" i="9"/>
  <c r="H316" i="9"/>
  <c r="G316" i="9"/>
  <c r="F316" i="9"/>
  <c r="E316" i="9"/>
  <c r="B316" i="9" s="1"/>
  <c r="H315" i="9"/>
  <c r="E315" i="9" s="1"/>
  <c r="G315" i="9"/>
  <c r="F315" i="9"/>
  <c r="B315" i="9"/>
  <c r="H314" i="9"/>
  <c r="G314" i="9"/>
  <c r="F314" i="9"/>
  <c r="E314" i="9"/>
  <c r="B314" i="9" s="1"/>
  <c r="H313" i="9"/>
  <c r="G313" i="9"/>
  <c r="E313" i="9" s="1"/>
  <c r="F313" i="9"/>
  <c r="B313" i="9"/>
  <c r="H312" i="9"/>
  <c r="G312" i="9"/>
  <c r="F312" i="9"/>
  <c r="E312" i="9"/>
  <c r="B312" i="9" s="1"/>
  <c r="H311" i="9"/>
  <c r="G311" i="9"/>
  <c r="F311" i="9"/>
  <c r="H310" i="9"/>
  <c r="E310" i="9" s="1"/>
  <c r="B310" i="9" s="1"/>
  <c r="G310" i="9"/>
  <c r="F310" i="9"/>
  <c r="F309" i="9"/>
  <c r="F308" i="9"/>
  <c r="H307" i="9"/>
  <c r="G307" i="9"/>
  <c r="F307" i="9"/>
  <c r="F306" i="9"/>
  <c r="H305" i="9"/>
  <c r="G305" i="9"/>
  <c r="F305" i="9"/>
  <c r="E305" i="9"/>
  <c r="H304" i="9"/>
  <c r="G304" i="9"/>
  <c r="F304" i="9"/>
  <c r="H303" i="9"/>
  <c r="E303" i="9" s="1"/>
  <c r="B303" i="9" s="1"/>
  <c r="G303" i="9"/>
  <c r="F303" i="9"/>
  <c r="F302" i="9"/>
  <c r="F301" i="9"/>
  <c r="F300" i="9"/>
  <c r="F299" i="9"/>
  <c r="F297" i="9"/>
  <c r="L296" i="9"/>
  <c r="F296" i="9" s="1"/>
  <c r="H296" i="9"/>
  <c r="F295" i="9"/>
  <c r="I294" i="9"/>
  <c r="H294" i="9"/>
  <c r="E294" i="9" s="1"/>
  <c r="B294" i="9" s="1"/>
  <c r="F294" i="9"/>
  <c r="E293" i="9"/>
  <c r="M292" i="9"/>
  <c r="L292" i="9"/>
  <c r="F292" i="9" s="1"/>
  <c r="E292" i="9"/>
  <c r="B292" i="9"/>
  <c r="M291" i="9"/>
  <c r="L291" i="9"/>
  <c r="F291" i="9"/>
  <c r="E291" i="9"/>
  <c r="B291" i="9" s="1"/>
  <c r="M290" i="9"/>
  <c r="L290" i="9"/>
  <c r="F290" i="9"/>
  <c r="E290" i="9"/>
  <c r="M289" i="9"/>
  <c r="L289" i="9"/>
  <c r="F289" i="9"/>
  <c r="B289" i="9" s="1"/>
  <c r="E289" i="9"/>
  <c r="M288" i="9"/>
  <c r="L288" i="9"/>
  <c r="F288" i="9" s="1"/>
  <c r="B288" i="9" s="1"/>
  <c r="E288" i="9"/>
  <c r="M287" i="9"/>
  <c r="F287" i="9" s="1"/>
  <c r="L287" i="9"/>
  <c r="E287" i="9"/>
  <c r="B287" i="9" s="1"/>
  <c r="M286" i="9"/>
  <c r="L286" i="9"/>
  <c r="F286" i="9"/>
  <c r="E286" i="9"/>
  <c r="M285" i="9"/>
  <c r="L285" i="9"/>
  <c r="F285" i="9"/>
  <c r="B285" i="9" s="1"/>
  <c r="E285" i="9"/>
  <c r="M284" i="9"/>
  <c r="L284" i="9"/>
  <c r="F284" i="9" s="1"/>
  <c r="B284" i="9" s="1"/>
  <c r="E284" i="9"/>
  <c r="M283" i="9"/>
  <c r="L283" i="9"/>
  <c r="F283" i="9"/>
  <c r="E283" i="9"/>
  <c r="B283" i="9" s="1"/>
  <c r="M282" i="9"/>
  <c r="L282" i="9"/>
  <c r="F282" i="9"/>
  <c r="E282" i="9"/>
  <c r="M281" i="9"/>
  <c r="L281" i="9"/>
  <c r="F281" i="9"/>
  <c r="B281" i="9" s="1"/>
  <c r="E281" i="9"/>
  <c r="M280" i="9"/>
  <c r="L280" i="9"/>
  <c r="F280" i="9" s="1"/>
  <c r="B280" i="9" s="1"/>
  <c r="E280" i="9"/>
  <c r="M279" i="9"/>
  <c r="F279" i="9" s="1"/>
  <c r="L279" i="9"/>
  <c r="E279" i="9"/>
  <c r="M278" i="9"/>
  <c r="L278" i="9"/>
  <c r="F278" i="9"/>
  <c r="E278" i="9"/>
  <c r="M277" i="9"/>
  <c r="L277" i="9"/>
  <c r="F277" i="9"/>
  <c r="B277" i="9" s="1"/>
  <c r="E277" i="9"/>
  <c r="M276" i="9"/>
  <c r="L276" i="9"/>
  <c r="F276" i="9" s="1"/>
  <c r="B276" i="9" s="1"/>
  <c r="E276" i="9"/>
  <c r="M275" i="9"/>
  <c r="L275" i="9"/>
  <c r="F275" i="9"/>
  <c r="E275" i="9"/>
  <c r="B275" i="9" s="1"/>
  <c r="M274" i="9"/>
  <c r="L274" i="9"/>
  <c r="F274" i="9"/>
  <c r="E274" i="9"/>
  <c r="M273" i="9"/>
  <c r="F273" i="9" s="1"/>
  <c r="B273" i="9" s="1"/>
  <c r="L273" i="9"/>
  <c r="E273" i="9"/>
  <c r="M272" i="9"/>
  <c r="L272" i="9"/>
  <c r="F272" i="9" s="1"/>
  <c r="E272" i="9"/>
  <c r="B272" i="9"/>
  <c r="M271" i="9"/>
  <c r="F271" i="9" s="1"/>
  <c r="L271" i="9"/>
  <c r="E271" i="9"/>
  <c r="M270" i="9"/>
  <c r="L270" i="9"/>
  <c r="F270" i="9"/>
  <c r="E270" i="9"/>
  <c r="M269" i="9"/>
  <c r="F269" i="9" s="1"/>
  <c r="B269" i="9" s="1"/>
  <c r="L269" i="9"/>
  <c r="E269" i="9"/>
  <c r="M268" i="9"/>
  <c r="L268" i="9"/>
  <c r="F268" i="9" s="1"/>
  <c r="E268" i="9"/>
  <c r="B268" i="9"/>
  <c r="M267" i="9"/>
  <c r="L267" i="9"/>
  <c r="F267" i="9"/>
  <c r="E267" i="9"/>
  <c r="B267" i="9" s="1"/>
  <c r="M266" i="9"/>
  <c r="L266" i="9"/>
  <c r="F266" i="9"/>
  <c r="E266" i="9"/>
  <c r="M265" i="9"/>
  <c r="F265" i="9" s="1"/>
  <c r="B265" i="9" s="1"/>
  <c r="L265" i="9"/>
  <c r="E265" i="9"/>
  <c r="M264" i="9"/>
  <c r="L264" i="9"/>
  <c r="F264" i="9" s="1"/>
  <c r="E264" i="9"/>
  <c r="B264" i="9"/>
  <c r="M263" i="9"/>
  <c r="F263" i="9" s="1"/>
  <c r="L263" i="9"/>
  <c r="E263" i="9"/>
  <c r="B263" i="9" s="1"/>
  <c r="M262" i="9"/>
  <c r="L262" i="9"/>
  <c r="F262" i="9"/>
  <c r="E262" i="9"/>
  <c r="M261" i="9"/>
  <c r="F261" i="9" s="1"/>
  <c r="B261" i="9" s="1"/>
  <c r="L261" i="9"/>
  <c r="E261" i="9"/>
  <c r="M260" i="9"/>
  <c r="L260" i="9"/>
  <c r="F260" i="9" s="1"/>
  <c r="E260" i="9"/>
  <c r="B260" i="9"/>
  <c r="M259" i="9"/>
  <c r="L259" i="9"/>
  <c r="F259" i="9"/>
  <c r="E259" i="9"/>
  <c r="B259" i="9" s="1"/>
  <c r="M258" i="9"/>
  <c r="L258" i="9"/>
  <c r="F258" i="9"/>
  <c r="E258" i="9"/>
  <c r="M257" i="9"/>
  <c r="L257" i="9"/>
  <c r="F257" i="9"/>
  <c r="B257" i="9" s="1"/>
  <c r="E257" i="9"/>
  <c r="M256" i="9"/>
  <c r="L256" i="9"/>
  <c r="F256" i="9" s="1"/>
  <c r="B256" i="9" s="1"/>
  <c r="E256" i="9"/>
  <c r="M255" i="9"/>
  <c r="F255" i="9" s="1"/>
  <c r="L255" i="9"/>
  <c r="E255" i="9"/>
  <c r="B255" i="9" s="1"/>
  <c r="M254" i="9"/>
  <c r="L254" i="9"/>
  <c r="F254" i="9"/>
  <c r="E254" i="9"/>
  <c r="M253" i="9"/>
  <c r="L253" i="9"/>
  <c r="F253" i="9"/>
  <c r="B253" i="9" s="1"/>
  <c r="E253" i="9"/>
  <c r="M252" i="9"/>
  <c r="L252" i="9"/>
  <c r="F252" i="9" s="1"/>
  <c r="B252" i="9" s="1"/>
  <c r="E252" i="9"/>
  <c r="M251" i="9"/>
  <c r="L251" i="9"/>
  <c r="F251" i="9"/>
  <c r="E251" i="9"/>
  <c r="B251" i="9" s="1"/>
  <c r="M250" i="9"/>
  <c r="L250" i="9"/>
  <c r="F250" i="9"/>
  <c r="E250" i="9"/>
  <c r="M249" i="9"/>
  <c r="L249" i="9"/>
  <c r="F249" i="9"/>
  <c r="B249" i="9" s="1"/>
  <c r="E249" i="9"/>
  <c r="M248" i="9"/>
  <c r="L248" i="9"/>
  <c r="F248" i="9" s="1"/>
  <c r="B248" i="9" s="1"/>
  <c r="E248" i="9"/>
  <c r="M247" i="9"/>
  <c r="F247" i="9" s="1"/>
  <c r="L247" i="9"/>
  <c r="E247" i="9"/>
  <c r="B247" i="9" s="1"/>
  <c r="M246" i="9"/>
  <c r="L246" i="9"/>
  <c r="F246" i="9"/>
  <c r="E246" i="9"/>
  <c r="M245" i="9"/>
  <c r="L245" i="9"/>
  <c r="F245" i="9"/>
  <c r="B245" i="9" s="1"/>
  <c r="E245" i="9"/>
  <c r="M244" i="9"/>
  <c r="L244" i="9"/>
  <c r="E244" i="9"/>
  <c r="M243" i="9"/>
  <c r="F243" i="9" s="1"/>
  <c r="L243" i="9"/>
  <c r="E243" i="9"/>
  <c r="M242" i="9"/>
  <c r="F242" i="9" s="1"/>
  <c r="L242" i="9"/>
  <c r="E242" i="9"/>
  <c r="M241" i="9"/>
  <c r="F241" i="9" s="1"/>
  <c r="B241" i="9" s="1"/>
  <c r="L241" i="9"/>
  <c r="E241" i="9"/>
  <c r="M240" i="9"/>
  <c r="L240" i="9"/>
  <c r="E240" i="9"/>
  <c r="M239" i="9"/>
  <c r="F239" i="9" s="1"/>
  <c r="L239" i="9"/>
  <c r="E239" i="9"/>
  <c r="M238" i="9"/>
  <c r="L238" i="9"/>
  <c r="F238" i="9"/>
  <c r="E238" i="9"/>
  <c r="M237" i="9"/>
  <c r="L237" i="9"/>
  <c r="F237" i="9"/>
  <c r="B237" i="9" s="1"/>
  <c r="E237" i="9"/>
  <c r="M236" i="9"/>
  <c r="L236" i="9"/>
  <c r="E236" i="9"/>
  <c r="M235" i="9"/>
  <c r="L235" i="9"/>
  <c r="F235" i="9"/>
  <c r="E235" i="9"/>
  <c r="B235" i="9" s="1"/>
  <c r="M234" i="9"/>
  <c r="L234" i="9"/>
  <c r="F234" i="9"/>
  <c r="E234" i="9"/>
  <c r="M233" i="9"/>
  <c r="F233" i="9" s="1"/>
  <c r="B233" i="9" s="1"/>
  <c r="L233" i="9"/>
  <c r="E233" i="9"/>
  <c r="M232" i="9"/>
  <c r="L232" i="9"/>
  <c r="F232" i="9" s="1"/>
  <c r="E232" i="9"/>
  <c r="B232" i="9"/>
  <c r="M231" i="9"/>
  <c r="F231" i="9" s="1"/>
  <c r="L231" i="9"/>
  <c r="E231" i="9"/>
  <c r="M230" i="9"/>
  <c r="L230" i="9"/>
  <c r="F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B171" i="9"/>
  <c r="H170" i="9"/>
  <c r="G170" i="9"/>
  <c r="F170" i="9"/>
  <c r="E170" i="9"/>
  <c r="B170" i="9" s="1"/>
  <c r="H169" i="9"/>
  <c r="E169" i="9" s="1"/>
  <c r="B169" i="9" s="1"/>
  <c r="G169" i="9"/>
  <c r="F169" i="9"/>
  <c r="H168" i="9"/>
  <c r="G168" i="9"/>
  <c r="E168" i="9" s="1"/>
  <c r="B168" i="9" s="1"/>
  <c r="F168" i="9"/>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F163" i="9"/>
  <c r="B163" i="9"/>
  <c r="H162" i="9"/>
  <c r="G162" i="9"/>
  <c r="F162" i="9"/>
  <c r="E162" i="9"/>
  <c r="B162" i="9" s="1"/>
  <c r="H161" i="9"/>
  <c r="E161" i="9" s="1"/>
  <c r="B161" i="9" s="1"/>
  <c r="G161" i="9"/>
  <c r="F161" i="9"/>
  <c r="H160" i="9"/>
  <c r="G160" i="9"/>
  <c r="E160" i="9" s="1"/>
  <c r="B160" i="9" s="1"/>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F155" i="9"/>
  <c r="B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F147" i="9"/>
  <c r="B147" i="9"/>
  <c r="H146" i="9"/>
  <c r="G146" i="9"/>
  <c r="F146" i="9"/>
  <c r="E146" i="9"/>
  <c r="B146" i="9" s="1"/>
  <c r="H145" i="9"/>
  <c r="E145" i="9" s="1"/>
  <c r="B145" i="9" s="1"/>
  <c r="G145" i="9"/>
  <c r="F145" i="9"/>
  <c r="H144" i="9"/>
  <c r="G144" i="9"/>
  <c r="E144" i="9" s="1"/>
  <c r="B144" i="9" s="1"/>
  <c r="F144" i="9"/>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F139" i="9"/>
  <c r="B139" i="9"/>
  <c r="H138" i="9"/>
  <c r="G138" i="9"/>
  <c r="F138" i="9"/>
  <c r="E138" i="9"/>
  <c r="B138" i="9" s="1"/>
  <c r="H137" i="9"/>
  <c r="E137" i="9" s="1"/>
  <c r="B137" i="9" s="1"/>
  <c r="G137" i="9"/>
  <c r="F137" i="9"/>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F131" i="9"/>
  <c r="B131" i="9"/>
  <c r="H130" i="9"/>
  <c r="G130" i="9"/>
  <c r="F130" i="9"/>
  <c r="E130" i="9"/>
  <c r="B130" i="9" s="1"/>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F57" i="9"/>
  <c r="H56" i="9"/>
  <c r="G56" i="9"/>
  <c r="F56" i="9"/>
  <c r="H55" i="9"/>
  <c r="E55" i="9" s="1"/>
  <c r="B55" i="9" s="1"/>
  <c r="G55" i="9"/>
  <c r="F55" i="9"/>
  <c r="H54" i="9"/>
  <c r="E54" i="9" s="1"/>
  <c r="B54" i="9" s="1"/>
  <c r="G54" i="9"/>
  <c r="F54" i="9"/>
  <c r="H53" i="9"/>
  <c r="G53" i="9"/>
  <c r="F53" i="9"/>
  <c r="H52" i="9"/>
  <c r="G52" i="9"/>
  <c r="E52" i="9" s="1"/>
  <c r="B52" i="9" s="1"/>
  <c r="F52" i="9"/>
  <c r="H51" i="9"/>
  <c r="E51" i="9" s="1"/>
  <c r="B51" i="9" s="1"/>
  <c r="G51" i="9"/>
  <c r="F51" i="9"/>
  <c r="H50" i="9"/>
  <c r="G50" i="9"/>
  <c r="F50" i="9"/>
  <c r="E50" i="9"/>
  <c r="B50" i="9" s="1"/>
  <c r="H49" i="9"/>
  <c r="G49" i="9"/>
  <c r="E49" i="9" s="1"/>
  <c r="B49" i="9" s="1"/>
  <c r="F49" i="9"/>
  <c r="H48" i="9"/>
  <c r="G48" i="9"/>
  <c r="F48" i="9"/>
  <c r="H47" i="9"/>
  <c r="E47" i="9" s="1"/>
  <c r="B47" i="9" s="1"/>
  <c r="G47" i="9"/>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E38" i="9" s="1"/>
  <c r="B38" i="9" s="1"/>
  <c r="G38" i="9"/>
  <c r="F38" i="9"/>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E25" i="9" s="1"/>
  <c r="B25" i="9" s="1"/>
  <c r="F25" i="9"/>
  <c r="F24" i="9"/>
  <c r="F4" i="9"/>
  <c r="O3" i="9"/>
  <c r="G296" i="9" s="1"/>
  <c r="E296" i="9" s="1"/>
  <c r="L3" i="9"/>
  <c r="I3" i="9"/>
  <c r="H3" i="9"/>
  <c r="G3" i="9"/>
  <c r="G71" i="1" l="1"/>
  <c r="G49" i="1"/>
  <c r="H50" i="1"/>
  <c r="E31" i="9"/>
  <c r="B31" i="9" s="1"/>
  <c r="E319" i="9"/>
  <c r="B319" i="9" s="1"/>
  <c r="E326" i="9"/>
  <c r="B326" i="9" s="1"/>
  <c r="E37" i="9"/>
  <c r="B37" i="9" s="1"/>
  <c r="F236" i="9"/>
  <c r="B236" i="9" s="1"/>
  <c r="E311" i="9"/>
  <c r="B311" i="9" s="1"/>
  <c r="G695" i="1"/>
  <c r="G70" i="1"/>
  <c r="H70" i="1"/>
  <c r="E49" i="4"/>
  <c r="D45" i="1" s="1"/>
  <c r="E307" i="9"/>
  <c r="B307" i="9" s="1"/>
  <c r="E321" i="9"/>
  <c r="B321" i="9" s="1"/>
  <c r="E325" i="9"/>
  <c r="B325" i="9" s="1"/>
  <c r="G414" i="1"/>
  <c r="H422" i="1"/>
  <c r="G1682" i="1"/>
  <c r="H1683" i="1"/>
  <c r="H1685" i="1"/>
  <c r="G1680" i="1"/>
  <c r="H1619" i="1"/>
  <c r="H1611" i="1"/>
  <c r="H1603" i="1"/>
  <c r="D25" i="8"/>
  <c r="C1601" i="1" s="1"/>
  <c r="H1601" i="1" s="1"/>
  <c r="H1587" i="1"/>
  <c r="G1586" i="1"/>
  <c r="C1582" i="1"/>
  <c r="C1584" i="1"/>
  <c r="H1584" i="1" s="1"/>
  <c r="G676" i="1"/>
  <c r="B296" i="9"/>
  <c r="D649" i="1"/>
  <c r="G415" i="1"/>
  <c r="G301" i="1"/>
  <c r="H423" i="1"/>
  <c r="G423" i="1"/>
  <c r="G300" i="1"/>
  <c r="H641" i="1"/>
  <c r="F426" i="4"/>
  <c r="D421" i="1"/>
  <c r="E648" i="4"/>
  <c r="D642" i="1" s="1"/>
  <c r="E373" i="4"/>
  <c r="D368" i="1" s="1"/>
  <c r="D388" i="1"/>
  <c r="G389" i="1"/>
  <c r="G381" i="1"/>
  <c r="G379" i="1"/>
  <c r="G377" i="1"/>
  <c r="E360" i="4"/>
  <c r="D355" i="1" s="1"/>
  <c r="D374" i="1"/>
  <c r="G375" i="1"/>
  <c r="H212" i="1"/>
  <c r="G212" i="1"/>
  <c r="F216" i="4"/>
  <c r="E57" i="9"/>
  <c r="B57" i="9" s="1"/>
  <c r="F244" i="9"/>
  <c r="B244" i="9" s="1"/>
  <c r="B243" i="9"/>
  <c r="E56" i="9"/>
  <c r="B56" i="9" s="1"/>
  <c r="E53" i="9"/>
  <c r="B53" i="9" s="1"/>
  <c r="F240" i="9"/>
  <c r="B240" i="9" s="1"/>
  <c r="D174" i="1"/>
  <c r="G166" i="1"/>
  <c r="H166" i="1"/>
  <c r="E164" i="4"/>
  <c r="D160" i="1" s="1"/>
  <c r="F170" i="4"/>
  <c r="G162" i="1"/>
  <c r="H161" i="1"/>
  <c r="F165" i="4"/>
  <c r="F160" i="4"/>
  <c r="E48" i="9"/>
  <c r="B48" i="9" s="1"/>
  <c r="D150" i="1"/>
  <c r="F154" i="4"/>
  <c r="D131" i="1"/>
  <c r="G125" i="1"/>
  <c r="G126" i="1"/>
  <c r="G124" i="1"/>
  <c r="G122" i="1"/>
  <c r="G123" i="1"/>
  <c r="G108" i="1"/>
  <c r="G113" i="1"/>
  <c r="E106" i="4"/>
  <c r="D102" i="1"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302" i="9"/>
  <c r="E302" i="9" s="1"/>
  <c r="B302" i="9" s="1"/>
  <c r="G301" i="9"/>
  <c r="E301" i="9" s="1"/>
  <c r="B301" i="9" s="1"/>
  <c r="G300" i="9"/>
  <c r="E300" i="9" s="1"/>
  <c r="B300"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H308" i="9"/>
  <c r="G309" i="9"/>
  <c r="L228" i="9"/>
  <c r="F228" i="9" s="1"/>
  <c r="B228" i="9" s="1"/>
  <c r="G194" i="9"/>
  <c r="E194" i="9" s="1"/>
  <c r="B194" i="9" s="1"/>
  <c r="G190" i="9"/>
  <c r="E190" i="9" s="1"/>
  <c r="B190" i="9" s="1"/>
  <c r="G186" i="9"/>
  <c r="E186" i="9" s="1"/>
  <c r="B186" i="9" s="1"/>
  <c r="G182" i="9"/>
  <c r="E182" i="9" s="1"/>
  <c r="B182" i="9" s="1"/>
  <c r="G308" i="9"/>
  <c r="E308" i="9" s="1"/>
  <c r="B308" i="9" s="1"/>
  <c r="G193" i="9"/>
  <c r="E193" i="9" s="1"/>
  <c r="B193" i="9" s="1"/>
  <c r="G179" i="9"/>
  <c r="G177" i="9"/>
  <c r="E177" i="9" s="1"/>
  <c r="B177" i="9" s="1"/>
  <c r="G175" i="9"/>
  <c r="E175" i="9" s="1"/>
  <c r="B175" i="9" s="1"/>
  <c r="G195" i="9"/>
  <c r="E195" i="9" s="1"/>
  <c r="B195" i="9" s="1"/>
  <c r="G191" i="9"/>
  <c r="E191" i="9" s="1"/>
  <c r="B191" i="9" s="1"/>
  <c r="G187" i="9"/>
  <c r="E187" i="9" s="1"/>
  <c r="B187" i="9" s="1"/>
  <c r="G183" i="9"/>
  <c r="E183" i="9" s="1"/>
  <c r="B183" i="9" s="1"/>
  <c r="G192" i="9"/>
  <c r="E192" i="9" s="1"/>
  <c r="B192" i="9" s="1"/>
  <c r="G188" i="9"/>
  <c r="E188" i="9" s="1"/>
  <c r="B188" i="9" s="1"/>
  <c r="G184" i="9"/>
  <c r="E184" i="9" s="1"/>
  <c r="B184" i="9" s="1"/>
  <c r="H180" i="9"/>
  <c r="H179" i="9"/>
  <c r="G181" i="9"/>
  <c r="E181" i="9" s="1"/>
  <c r="B181" i="9" s="1"/>
  <c r="G178" i="9"/>
  <c r="E178" i="9" s="1"/>
  <c r="B178" i="9" s="1"/>
  <c r="G174" i="9"/>
  <c r="E174" i="9" s="1"/>
  <c r="B174" i="9" s="1"/>
  <c r="G189" i="9"/>
  <c r="E189" i="9" s="1"/>
  <c r="B189" i="9" s="1"/>
  <c r="G185" i="9"/>
  <c r="E185" i="9" s="1"/>
  <c r="B185" i="9" s="1"/>
  <c r="G180" i="9"/>
  <c r="E180" i="9" s="1"/>
  <c r="B180" i="9" s="1"/>
  <c r="G176" i="9"/>
  <c r="E176" i="9" s="1"/>
  <c r="B176" i="9" s="1"/>
  <c r="I10" i="9"/>
  <c r="B340" i="9"/>
  <c r="B231" i="9"/>
  <c r="G60" i="1"/>
  <c r="B239" i="9"/>
  <c r="B271" i="9"/>
  <c r="F298" i="9"/>
  <c r="H316" i="1"/>
  <c r="B279" i="9"/>
  <c r="B230" i="9"/>
  <c r="B238" i="9"/>
  <c r="B246" i="9"/>
  <c r="B254" i="9"/>
  <c r="B262" i="9"/>
  <c r="B270" i="9"/>
  <c r="B278" i="9"/>
  <c r="B286" i="9"/>
  <c r="B305" i="9"/>
  <c r="B330" i="9"/>
  <c r="B334" i="9"/>
  <c r="B338" i="9"/>
  <c r="F340" i="9"/>
  <c r="F341" i="9"/>
  <c r="B234" i="9"/>
  <c r="B242" i="9"/>
  <c r="B250" i="9"/>
  <c r="B258" i="9"/>
  <c r="B266" i="9"/>
  <c r="B274" i="9"/>
  <c r="B282" i="9"/>
  <c r="B290" i="9"/>
  <c r="E304" i="9"/>
  <c r="B304" i="9" s="1"/>
  <c r="B331" i="9"/>
  <c r="B335" i="9"/>
  <c r="B339" i="9"/>
  <c r="I1545" i="1"/>
  <c r="J1545" i="1"/>
  <c r="G1584" i="1"/>
  <c r="H1588" i="1"/>
  <c r="G1588" i="1"/>
  <c r="H1592" i="1"/>
  <c r="G1592" i="1"/>
  <c r="H1596" i="1"/>
  <c r="G1596" i="1"/>
  <c r="H1600" i="1"/>
  <c r="G1600" i="1"/>
  <c r="H1604" i="1"/>
  <c r="G1604" i="1"/>
  <c r="H1608" i="1"/>
  <c r="G1608" i="1"/>
  <c r="H1612" i="1"/>
  <c r="G1612" i="1"/>
  <c r="H1616" i="1"/>
  <c r="G1616" i="1"/>
  <c r="D82" i="4"/>
  <c r="F91" i="4"/>
  <c r="J1541" i="1"/>
  <c r="J1543" i="1"/>
  <c r="J1547" i="1"/>
  <c r="J1551" i="1"/>
  <c r="J1557" i="1"/>
  <c r="J1561" i="1"/>
  <c r="H1571" i="1"/>
  <c r="G1571" i="1"/>
  <c r="H1577" i="1"/>
  <c r="G1577" i="1"/>
  <c r="I1577" i="1" s="1"/>
  <c r="H1579" i="1"/>
  <c r="G1579" i="1"/>
  <c r="H1581" i="1"/>
  <c r="C87" i="1"/>
  <c r="C160" i="1"/>
  <c r="C185" i="1"/>
  <c r="G1541" i="1"/>
  <c r="I1541" i="1" s="1"/>
  <c r="G1543" i="1"/>
  <c r="I1543" i="1" s="1"/>
  <c r="H1545" i="1"/>
  <c r="G1550" i="1"/>
  <c r="I1550" i="1" s="1"/>
  <c r="G1554" i="1"/>
  <c r="G1555" i="1"/>
  <c r="G1556" i="1"/>
  <c r="I1556" i="1" s="1"/>
  <c r="G1560" i="1"/>
  <c r="I1560" i="1" s="1"/>
  <c r="G1581" i="1"/>
  <c r="G1585" i="1"/>
  <c r="G1589" i="1"/>
  <c r="G1593" i="1"/>
  <c r="G1597" i="1"/>
  <c r="G1605" i="1"/>
  <c r="G1609" i="1"/>
  <c r="G1613" i="1"/>
  <c r="D230" i="4"/>
  <c r="F237" i="4"/>
  <c r="D149" i="1"/>
  <c r="D331" i="1"/>
  <c r="G1547" i="1"/>
  <c r="I1547" i="1" s="1"/>
  <c r="H1549" i="1"/>
  <c r="I1549" i="1" s="1"/>
  <c r="J1549" i="1"/>
  <c r="H1550" i="1"/>
  <c r="G1551" i="1"/>
  <c r="I1551" i="1" s="1"/>
  <c r="H1553" i="1"/>
  <c r="I1553" i="1" s="1"/>
  <c r="J1553" i="1"/>
  <c r="H1556" i="1"/>
  <c r="G1557" i="1"/>
  <c r="I1557" i="1" s="1"/>
  <c r="H1559" i="1"/>
  <c r="I1559" i="1" s="1"/>
  <c r="J1559" i="1"/>
  <c r="H1560" i="1"/>
  <c r="G1561" i="1"/>
  <c r="I1561" i="1" s="1"/>
  <c r="H1564" i="1"/>
  <c r="G1564" i="1"/>
  <c r="I1564" i="1" s="1"/>
  <c r="H1566" i="1"/>
  <c r="G1566" i="1"/>
  <c r="I1566" i="1" s="1"/>
  <c r="H1568" i="1"/>
  <c r="G1568" i="1"/>
  <c r="I1568" i="1" s="1"/>
  <c r="H1570" i="1"/>
  <c r="G1570" i="1"/>
  <c r="H1572" i="1"/>
  <c r="G1572" i="1"/>
  <c r="I1572" i="1" s="1"/>
  <c r="H1574" i="1"/>
  <c r="G1574" i="1"/>
  <c r="I1574" i="1" s="1"/>
  <c r="H1576" i="1"/>
  <c r="G1576" i="1"/>
  <c r="I1578" i="1"/>
  <c r="I1580" i="1"/>
  <c r="F135" i="4"/>
  <c r="D134" i="4"/>
  <c r="D221" i="4"/>
  <c r="H1623" i="1"/>
  <c r="G1628" i="1"/>
  <c r="H1631" i="1"/>
  <c r="G1636" i="1"/>
  <c r="H1639" i="1"/>
  <c r="G1644" i="1"/>
  <c r="H1647" i="1"/>
  <c r="G1652" i="1"/>
  <c r="H1655" i="1"/>
  <c r="G1660" i="1"/>
  <c r="H1663" i="1"/>
  <c r="G1668" i="1"/>
  <c r="H1671" i="1"/>
  <c r="G1676" i="1"/>
  <c r="H1679" i="1"/>
  <c r="F106" i="4"/>
  <c r="E273" i="4"/>
  <c r="D269" i="1" s="1"/>
  <c r="E308" i="4"/>
  <c r="F321" i="4"/>
  <c r="D373" i="4"/>
  <c r="F374" i="4"/>
  <c r="D406" i="4"/>
  <c r="F407" i="4"/>
  <c r="F203" i="4"/>
  <c r="D202" i="4"/>
  <c r="F263" i="4"/>
  <c r="D262" i="4"/>
  <c r="F336" i="4"/>
  <c r="D629" i="4"/>
  <c r="F636" i="4"/>
  <c r="D70" i="5"/>
  <c r="F71" i="5"/>
  <c r="D141" i="6"/>
  <c r="F5" i="6"/>
  <c r="D354" i="4"/>
  <c r="D308" i="4" s="1"/>
  <c r="D361" i="4"/>
  <c r="D431" i="4"/>
  <c r="F432" i="4"/>
  <c r="D491" i="4"/>
  <c r="F492" i="4"/>
  <c r="D536" i="4"/>
  <c r="D597" i="4"/>
  <c r="F598" i="4"/>
  <c r="E175" i="5"/>
  <c r="D1179" i="1" s="1"/>
  <c r="D5" i="7"/>
  <c r="D7" i="4"/>
  <c r="D49" i="4"/>
  <c r="D125" i="4"/>
  <c r="D153" i="4"/>
  <c r="E431" i="4"/>
  <c r="D479" i="4"/>
  <c r="F480" i="4"/>
  <c r="E491" i="4"/>
  <c r="D485" i="1" s="1"/>
  <c r="D571" i="4"/>
  <c r="F578" i="4"/>
  <c r="E597" i="4"/>
  <c r="D591" i="1" s="1"/>
  <c r="D648" i="4"/>
  <c r="E250" i="5"/>
  <c r="E35" i="6"/>
  <c r="D89" i="6"/>
  <c r="F379" i="4"/>
  <c r="F647" i="4"/>
  <c r="D466" i="4"/>
  <c r="E7" i="5"/>
  <c r="D12" i="5"/>
  <c r="F13" i="5"/>
  <c r="D176" i="5"/>
  <c r="D273" i="5"/>
  <c r="F276" i="5"/>
  <c r="E6" i="4" l="1"/>
  <c r="D2" i="1" s="1"/>
  <c r="G1601" i="1"/>
  <c r="D44" i="8"/>
  <c r="G1582" i="1"/>
  <c r="H1582" i="1"/>
  <c r="G649" i="1"/>
  <c r="H649" i="1"/>
  <c r="H421" i="1"/>
  <c r="G421" i="1"/>
  <c r="H388" i="1"/>
  <c r="G388" i="1"/>
  <c r="H374" i="1"/>
  <c r="G374" i="1"/>
  <c r="G174" i="1"/>
  <c r="H174" i="1"/>
  <c r="F164" i="4"/>
  <c r="H150" i="1"/>
  <c r="G150" i="1"/>
  <c r="H131" i="1"/>
  <c r="G131" i="1"/>
  <c r="H102" i="1"/>
  <c r="G102" i="1"/>
  <c r="F308" i="4"/>
  <c r="C303" i="1"/>
  <c r="I28" i="3"/>
  <c r="D1430" i="1"/>
  <c r="G347" i="9"/>
  <c r="E347" i="9" s="1"/>
  <c r="F361" i="4"/>
  <c r="D360" i="4"/>
  <c r="C356" i="1"/>
  <c r="E417" i="4"/>
  <c r="D412" i="1" s="1"/>
  <c r="D303" i="1"/>
  <c r="H269" i="1"/>
  <c r="G269" i="1"/>
  <c r="B207" i="9"/>
  <c r="F12" i="5"/>
  <c r="D7" i="5"/>
  <c r="C1017" i="1"/>
  <c r="F571" i="4"/>
  <c r="C565" i="1"/>
  <c r="D6" i="4"/>
  <c r="F7" i="4"/>
  <c r="C3" i="1"/>
  <c r="H185" i="1"/>
  <c r="G185" i="1"/>
  <c r="E309" i="9"/>
  <c r="B309" i="9" s="1"/>
  <c r="F176" i="5"/>
  <c r="H24" i="3"/>
  <c r="C1180" i="1"/>
  <c r="F466" i="4"/>
  <c r="C460" i="1"/>
  <c r="F125" i="4"/>
  <c r="C121" i="1"/>
  <c r="F141" i="6"/>
  <c r="H31" i="3"/>
  <c r="C1536" i="1"/>
  <c r="F629" i="4"/>
  <c r="C623" i="1"/>
  <c r="F406" i="4"/>
  <c r="C401" i="1"/>
  <c r="F134" i="4"/>
  <c r="C130" i="1"/>
  <c r="H87" i="1"/>
  <c r="G87" i="1"/>
  <c r="E141" i="6"/>
  <c r="F479" i="4"/>
  <c r="C473" i="1"/>
  <c r="F49" i="4"/>
  <c r="C45" i="1"/>
  <c r="F491" i="4"/>
  <c r="C485" i="1"/>
  <c r="F354" i="4"/>
  <c r="C349" i="1"/>
  <c r="E535" i="4"/>
  <c r="F202" i="4"/>
  <c r="C198" i="1"/>
  <c r="F82" i="4"/>
  <c r="C78" i="1"/>
  <c r="I25" i="3"/>
  <c r="D1254" i="1"/>
  <c r="E430" i="4"/>
  <c r="D425" i="1"/>
  <c r="F597" i="4"/>
  <c r="C591" i="1"/>
  <c r="F70" i="5"/>
  <c r="D69" i="5"/>
  <c r="C1075" i="1"/>
  <c r="F373" i="4"/>
  <c r="C368" i="1"/>
  <c r="E418" i="4"/>
  <c r="D413" i="1" s="1"/>
  <c r="F273" i="5"/>
  <c r="D250" i="5"/>
  <c r="C1277" i="1"/>
  <c r="E6" i="5"/>
  <c r="I22" i="3"/>
  <c r="D1012" i="1"/>
  <c r="F89" i="6"/>
  <c r="C1484" i="1"/>
  <c r="F648" i="4"/>
  <c r="C642" i="1"/>
  <c r="D152" i="4"/>
  <c r="F153" i="4"/>
  <c r="C149" i="1"/>
  <c r="H24" i="9"/>
  <c r="G24" i="9"/>
  <c r="H33" i="3"/>
  <c r="C1537" i="1"/>
  <c r="G345" i="9"/>
  <c r="E345" i="9" s="1"/>
  <c r="D535" i="4"/>
  <c r="F536" i="4"/>
  <c r="C530" i="1"/>
  <c r="D430" i="4"/>
  <c r="F431" i="4"/>
  <c r="C425" i="1"/>
  <c r="F262" i="4"/>
  <c r="C258" i="1"/>
  <c r="F221" i="4"/>
  <c r="C217" i="1"/>
  <c r="H331" i="1"/>
  <c r="G331" i="1"/>
  <c r="F230" i="4"/>
  <c r="C226" i="1"/>
  <c r="G160" i="1"/>
  <c r="H160" i="1"/>
  <c r="I1579" i="1"/>
  <c r="E152" i="4"/>
  <c r="E179" i="9"/>
  <c r="B179" i="9" s="1"/>
  <c r="E422" i="4" l="1"/>
  <c r="E643" i="4" s="1"/>
  <c r="I17" i="3"/>
  <c r="C1620" i="1"/>
  <c r="G343" i="9"/>
  <c r="E343" i="9" s="1"/>
  <c r="B343" i="9" s="1"/>
  <c r="H19" i="9"/>
  <c r="E19" i="9" s="1"/>
  <c r="B19" i="9" s="1"/>
  <c r="I39" i="3"/>
  <c r="K1480" i="9"/>
  <c r="G342" i="9"/>
  <c r="E342" i="9" s="1"/>
  <c r="E24" i="9"/>
  <c r="H530" i="1"/>
  <c r="G530" i="1"/>
  <c r="H1537" i="1"/>
  <c r="G1537" i="1"/>
  <c r="H149" i="1"/>
  <c r="G149" i="1"/>
  <c r="H1075" i="1"/>
  <c r="G1075" i="1"/>
  <c r="H198" i="1"/>
  <c r="G198" i="1"/>
  <c r="G121" i="1"/>
  <c r="H121" i="1"/>
  <c r="H1180" i="1"/>
  <c r="G1180" i="1"/>
  <c r="D422" i="4"/>
  <c r="F6" i="4"/>
  <c r="H17" i="3"/>
  <c r="C2" i="1"/>
  <c r="D6" i="5"/>
  <c r="F7" i="5"/>
  <c r="H22" i="3"/>
  <c r="C1012" i="1"/>
  <c r="F360" i="4"/>
  <c r="D418" i="4"/>
  <c r="C355" i="1"/>
  <c r="E299" i="4"/>
  <c r="I18" i="3"/>
  <c r="D148" i="1"/>
  <c r="H226" i="1"/>
  <c r="G226" i="1"/>
  <c r="G217" i="1"/>
  <c r="H217" i="1"/>
  <c r="H425" i="1"/>
  <c r="G425" i="1"/>
  <c r="H1484" i="1"/>
  <c r="G1484" i="1"/>
  <c r="D1011" i="1"/>
  <c r="H299" i="9"/>
  <c r="F69" i="5"/>
  <c r="H23" i="3"/>
  <c r="C1074" i="1"/>
  <c r="H485" i="1"/>
  <c r="G485" i="1"/>
  <c r="G473" i="1"/>
  <c r="H473" i="1"/>
  <c r="H401" i="1"/>
  <c r="G401" i="1"/>
  <c r="H565" i="1"/>
  <c r="G565" i="1"/>
  <c r="H303" i="1"/>
  <c r="G303" i="1"/>
  <c r="F535" i="4"/>
  <c r="D640" i="4"/>
  <c r="C529" i="1"/>
  <c r="B24" i="9"/>
  <c r="D299" i="4"/>
  <c r="D300" i="4" s="1"/>
  <c r="F152" i="4"/>
  <c r="H18" i="3"/>
  <c r="C148" i="1"/>
  <c r="H1277" i="1"/>
  <c r="G1277" i="1"/>
  <c r="H368" i="1"/>
  <c r="G368" i="1"/>
  <c r="E639" i="4"/>
  <c r="D633" i="1" s="1"/>
  <c r="D424" i="1"/>
  <c r="G78" i="1"/>
  <c r="H78" i="1"/>
  <c r="E640" i="4"/>
  <c r="D634" i="1" s="1"/>
  <c r="D529" i="1"/>
  <c r="H460" i="1"/>
  <c r="G460" i="1"/>
  <c r="G3" i="1"/>
  <c r="H3" i="1"/>
  <c r="B347" i="9"/>
  <c r="E346" i="9"/>
  <c r="G258" i="1"/>
  <c r="H258" i="1"/>
  <c r="D639" i="4"/>
  <c r="F430" i="4"/>
  <c r="C424" i="1"/>
  <c r="E344" i="9"/>
  <c r="I10" i="3" s="1"/>
  <c r="B345" i="9"/>
  <c r="H642" i="1"/>
  <c r="G642" i="1"/>
  <c r="F250" i="5"/>
  <c r="H25" i="3"/>
  <c r="C1254" i="1"/>
  <c r="G591" i="1"/>
  <c r="H591" i="1"/>
  <c r="G349" i="1"/>
  <c r="H349" i="1"/>
  <c r="G45" i="1"/>
  <c r="H45" i="1"/>
  <c r="I31" i="3"/>
  <c r="D1536" i="1"/>
  <c r="H1536" i="1" s="1"/>
  <c r="H130" i="1"/>
  <c r="G130" i="1"/>
  <c r="H623" i="1"/>
  <c r="G623" i="1"/>
  <c r="D175" i="5"/>
  <c r="H1017" i="1"/>
  <c r="G1017" i="1"/>
  <c r="G356" i="1"/>
  <c r="H356" i="1"/>
  <c r="H1430" i="1"/>
  <c r="G1430" i="1"/>
  <c r="H9" i="3"/>
  <c r="D417" i="4"/>
  <c r="D417" i="1" l="1"/>
  <c r="B342" i="9"/>
  <c r="E341" i="9"/>
  <c r="H1620" i="1"/>
  <c r="G1620" i="1"/>
  <c r="H11" i="3"/>
  <c r="C296" i="1"/>
  <c r="F175" i="5"/>
  <c r="C1179" i="1"/>
  <c r="I9" i="3"/>
  <c r="K3" i="9"/>
  <c r="D637" i="1"/>
  <c r="F639" i="4"/>
  <c r="C633" i="1"/>
  <c r="G1536" i="1"/>
  <c r="H1074" i="1"/>
  <c r="G1074" i="1"/>
  <c r="H355" i="1"/>
  <c r="G355" i="1"/>
  <c r="H2" i="1"/>
  <c r="G2" i="1"/>
  <c r="D643" i="4"/>
  <c r="F422" i="4"/>
  <c r="C417" i="1"/>
  <c r="F417" i="4"/>
  <c r="C412" i="1"/>
  <c r="G424" i="1"/>
  <c r="H424" i="1"/>
  <c r="F299" i="4"/>
  <c r="D423" i="4"/>
  <c r="D301" i="4"/>
  <c r="C295" i="1"/>
  <c r="F640" i="4"/>
  <c r="C634" i="1"/>
  <c r="F6" i="5"/>
  <c r="C1011" i="1"/>
  <c r="G306" i="9"/>
  <c r="E306" i="9" s="1"/>
  <c r="B306" i="9" s="1"/>
  <c r="G299" i="9"/>
  <c r="E299" i="9" s="1"/>
  <c r="H1254" i="1"/>
  <c r="G1254" i="1"/>
  <c r="H148" i="1"/>
  <c r="G148" i="1"/>
  <c r="E423" i="4"/>
  <c r="E301" i="4"/>
  <c r="D297" i="1" s="1"/>
  <c r="D295" i="1"/>
  <c r="E300" i="4"/>
  <c r="D296" i="1" s="1"/>
  <c r="H1012" i="1"/>
  <c r="G1012" i="1"/>
  <c r="G529" i="1"/>
  <c r="H529" i="1"/>
  <c r="F418" i="4"/>
  <c r="C413" i="1"/>
  <c r="N3" i="9" l="1"/>
  <c r="I11" i="3"/>
  <c r="F643" i="4"/>
  <c r="C637" i="1"/>
  <c r="H1179" i="1"/>
  <c r="G1179" i="1"/>
  <c r="H413" i="1"/>
  <c r="G413" i="1"/>
  <c r="H8" i="3"/>
  <c r="G1011" i="1"/>
  <c r="H1011" i="1"/>
  <c r="H295" i="1"/>
  <c r="G295" i="1"/>
  <c r="G417" i="1"/>
  <c r="H417" i="1"/>
  <c r="H633" i="1"/>
  <c r="G633" i="1"/>
  <c r="E644" i="4"/>
  <c r="E425" i="4"/>
  <c r="D420" i="1" s="1"/>
  <c r="D418" i="1"/>
  <c r="H20" i="9"/>
  <c r="E424" i="4"/>
  <c r="D419" i="1" s="1"/>
  <c r="F301" i="4"/>
  <c r="C297" i="1"/>
  <c r="H296" i="1"/>
  <c r="G296" i="1"/>
  <c r="B299" i="9"/>
  <c r="H634" i="1"/>
  <c r="G634" i="1"/>
  <c r="D425" i="4"/>
  <c r="F423" i="4"/>
  <c r="D644" i="4"/>
  <c r="C418" i="1"/>
  <c r="G20" i="9"/>
  <c r="G412" i="1"/>
  <c r="H412" i="1"/>
  <c r="D424" i="4"/>
  <c r="F300" i="4"/>
  <c r="E20" i="9" l="1"/>
  <c r="B20" i="9" s="1"/>
  <c r="H297" i="1"/>
  <c r="G297" i="1"/>
  <c r="M3" i="9"/>
  <c r="F425" i="4"/>
  <c r="C420" i="1"/>
  <c r="H637" i="1"/>
  <c r="G637" i="1"/>
  <c r="F424" i="4"/>
  <c r="C419" i="1"/>
  <c r="H418" i="1"/>
  <c r="G418" i="1"/>
  <c r="E646" i="4"/>
  <c r="D638" i="1"/>
  <c r="E645" i="4"/>
  <c r="D646" i="4"/>
  <c r="F644" i="4"/>
  <c r="C638" i="1"/>
  <c r="D645" i="4"/>
  <c r="F645" i="4" l="1"/>
  <c r="D649" i="4"/>
  <c r="C639" i="1"/>
  <c r="D650" i="4"/>
  <c r="F646" i="4"/>
  <c r="C640" i="1"/>
  <c r="E649" i="4"/>
  <c r="D639" i="1"/>
  <c r="H333" i="9"/>
  <c r="G333" i="9"/>
  <c r="E333" i="9" s="1"/>
  <c r="H638" i="1"/>
  <c r="G638" i="1"/>
  <c r="G419" i="1"/>
  <c r="H419" i="1"/>
  <c r="H420" i="1"/>
  <c r="G420" i="1"/>
  <c r="E650" i="4"/>
  <c r="D640" i="1"/>
  <c r="G297" i="9" l="1"/>
  <c r="E297" i="9" s="1"/>
  <c r="B297" i="9" s="1"/>
  <c r="H639" i="1"/>
  <c r="G639" i="1"/>
  <c r="I20" i="3"/>
  <c r="D644" i="1"/>
  <c r="H640" i="1"/>
  <c r="G640" i="1"/>
  <c r="F649" i="4"/>
  <c r="H19" i="3"/>
  <c r="C643" i="1"/>
  <c r="I19" i="3"/>
  <c r="D643" i="1"/>
  <c r="H20" i="3"/>
  <c r="F650" i="4"/>
  <c r="C644" i="1"/>
  <c r="B333" i="9"/>
  <c r="E298" i="9"/>
  <c r="I8" i="3" s="1"/>
  <c r="H7" i="3" l="1"/>
  <c r="J3" i="9" s="1"/>
  <c r="G643" i="1"/>
  <c r="H643" i="1"/>
  <c r="H644" i="1"/>
  <c r="G644" i="1"/>
  <c r="H295" i="9" l="1"/>
  <c r="L293" i="9"/>
  <c r="F293" i="9" s="1"/>
  <c r="H18" i="9"/>
  <c r="G18" i="9"/>
  <c r="G295" i="9"/>
  <c r="E295" i="9" s="1"/>
  <c r="L16" i="9"/>
  <c r="H15" i="9"/>
  <c r="G17" i="9"/>
  <c r="K12" i="9"/>
  <c r="I6" i="9"/>
  <c r="J12" i="9"/>
  <c r="K7" i="9"/>
  <c r="J11" i="9"/>
  <c r="K6" i="9"/>
  <c r="J10" i="9"/>
  <c r="K5" i="9"/>
  <c r="J17" i="9"/>
  <c r="L15" i="9"/>
  <c r="G21" i="9"/>
  <c r="M15" i="9"/>
  <c r="H16" i="9"/>
  <c r="J5" i="9"/>
  <c r="K13" i="9"/>
  <c r="I7" i="9"/>
  <c r="J13" i="9"/>
  <c r="H17" i="9"/>
  <c r="I17" i="9"/>
  <c r="I11" i="9"/>
  <c r="J6" i="9"/>
  <c r="G15" i="9"/>
  <c r="J9" i="9"/>
  <c r="K11" i="9"/>
  <c r="I5" i="9"/>
  <c r="K10" i="9"/>
  <c r="K9" i="9"/>
  <c r="M16" i="9"/>
  <c r="G22" i="9"/>
  <c r="G16" i="9"/>
  <c r="H21" i="9"/>
  <c r="I9" i="9"/>
  <c r="I8" i="9"/>
  <c r="H22" i="9"/>
  <c r="K8" i="9"/>
  <c r="I13" i="9"/>
  <c r="J8" i="9"/>
  <c r="I12" i="9"/>
  <c r="J7" i="9"/>
  <c r="E16" i="9" l="1"/>
  <c r="E13" i="9"/>
  <c r="B13" i="9" s="1"/>
  <c r="E9" i="9"/>
  <c r="B9" i="9" s="1"/>
  <c r="E7" i="9"/>
  <c r="B7" i="9" s="1"/>
  <c r="E17" i="9"/>
  <c r="B17" i="9" s="1"/>
  <c r="E18" i="9"/>
  <c r="B18" i="9" s="1"/>
  <c r="E15" i="9"/>
  <c r="E11" i="9"/>
  <c r="B11" i="9" s="1"/>
  <c r="E12" i="9"/>
  <c r="B12" i="9" s="1"/>
  <c r="E21" i="9"/>
  <c r="B21" i="9" s="1"/>
  <c r="E10" i="9"/>
  <c r="B10" i="9" s="1"/>
  <c r="F15" i="9"/>
  <c r="E6" i="9"/>
  <c r="B6" i="9" s="1"/>
  <c r="F16" i="9"/>
  <c r="B293" i="9"/>
  <c r="F23" i="9"/>
  <c r="E8" i="9"/>
  <c r="B8" i="9" s="1"/>
  <c r="E22" i="9"/>
  <c r="B22" i="9" s="1"/>
  <c r="E5" i="9"/>
  <c r="B295" i="9"/>
  <c r="E23" i="9"/>
  <c r="I7" i="3" s="1"/>
  <c r="B16" i="9" l="1"/>
  <c r="E14" i="9"/>
  <c r="I13" i="3" s="1"/>
  <c r="F14" i="9"/>
  <c r="F3" i="9" s="1"/>
  <c r="E4" i="9"/>
  <c r="B5" i="9"/>
  <c r="B15" i="9"/>
  <c r="E3" i="9" l="1"/>
</calcChain>
</file>

<file path=xl/sharedStrings.xml><?xml version="1.0" encoding="utf-8"?>
<sst xmlns="http://schemas.openxmlformats.org/spreadsheetml/2006/main" count="4725" uniqueCount="3657">
  <si>
    <t>Obveznik:</t>
  </si>
  <si>
    <t xml:space="preserve">24963 - HRVATSKI PRIRODOSLOVNI MUZEJ </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</si>
  <si>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</si>
  <si>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</si>
  <si>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</si>
  <si>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</si>
  <si>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</si>
  <si>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</si>
  <si>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</si>
  <si>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</si>
  <si>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</si>
  <si>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</si>
  <si>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</si>
  <si>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</si>
  <si>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</si>
  <si>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</si>
  <si>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</si>
  <si>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</si>
  <si>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</si>
  <si>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</si>
  <si>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</si>
  <si>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</si>
  <si>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</si>
  <si>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</si>
  <si>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</si>
  <si>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</si>
  <si>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</si>
  <si>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</si>
  <si>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</si>
  <si>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</si>
  <si>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</si>
  <si>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</si>
  <si>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</si>
  <si>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</si>
  <si>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</si>
  <si>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</si>
  <si>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</si>
  <si>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</si>
  <si>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</si>
  <si>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</si>
  <si>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</si>
  <si>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</si>
  <si>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</si>
  <si>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</si>
  <si>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</si>
  <si>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</si>
  <si>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</si>
  <si>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</si>
  <si>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</si>
  <si>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</si>
  <si>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</si>
  <si>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</si>
  <si>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</si>
  <si>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</si>
  <si>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</si>
  <si>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</si>
  <si>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</si>
  <si>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</si>
  <si>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</si>
  <si>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</si>
  <si>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</si>
  <si>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</si>
  <si>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</si>
  <si>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</si>
  <si>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</si>
  <si>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</si>
  <si>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</si>
  <si>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</si>
  <si>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</si>
  <si>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</si>
  <si>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</si>
  <si>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</si>
  <si>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</si>
  <si>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</si>
  <si>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</si>
  <si>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</si>
  <si>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</si>
  <si>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</si>
  <si>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</si>
  <si>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</si>
  <si>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</si>
  <si>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</si>
  <si>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</si>
  <si>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</si>
  <si>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</si>
  <si>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</si>
  <si>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</si>
  <si>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</si>
  <si>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</si>
  <si>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</si>
  <si>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</si>
  <si>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</si>
  <si>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</si>
  <si>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</si>
  <si>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</si>
  <si>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</si>
  <si>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</si>
  <si>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</si>
  <si>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</si>
  <si>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</si>
  <si>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</si>
  <si>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</si>
  <si>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</si>
  <si>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</si>
  <si>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</si>
  <si>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</si>
  <si>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</si>
  <si>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</si>
  <si>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</si>
  <si>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</si>
  <si>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</si>
  <si>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</si>
  <si>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</si>
  <si>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</si>
  <si>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</si>
  <si>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</si>
  <si>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</si>
  <si>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</si>
  <si>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</si>
  <si>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</si>
  <si>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</si>
  <si>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</si>
  <si>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</si>
  <si>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</si>
  <si>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</si>
  <si>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</si>
  <si>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</si>
  <si>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</si>
  <si>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</si>
  <si>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</si>
  <si>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</si>
  <si>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</si>
  <si>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</si>
  <si>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</si>
  <si>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</si>
  <si>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</si>
  <si>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</si>
  <si>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</si>
  <si>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</si>
  <si>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</si>
  <si>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</si>
  <si>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</si>
  <si>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</si>
  <si>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</si>
  <si>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</si>
  <si>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</si>
  <si>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</si>
  <si>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</si>
  <si>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</si>
  <si>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</si>
  <si>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</si>
  <si>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</si>
  <si>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</si>
  <si>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</si>
  <si>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</si>
  <si>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</si>
  <si>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</si>
  <si>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</si>
  <si>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</si>
  <si>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</si>
  <si>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</si>
  <si>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</si>
  <si>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</si>
  <si>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</si>
  <si>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</si>
  <si>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</si>
  <si>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</si>
  <si>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</si>
  <si>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</si>
  <si>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</si>
  <si>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</si>
  <si>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</si>
  <si>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</si>
  <si>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</si>
  <si>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</si>
  <si>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</si>
  <si>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</si>
  <si>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</si>
  <si>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</si>
  <si>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</si>
  <si>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</si>
  <si>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</si>
  <si>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</si>
  <si>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</si>
  <si>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</si>
  <si>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</si>
  <si>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</si>
  <si>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</si>
  <si>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</si>
  <si>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</si>
  <si>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</si>
  <si>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</si>
  <si>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</si>
  <si>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</si>
  <si>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</si>
  <si>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</si>
  <si>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</si>
  <si>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</si>
  <si>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</si>
  <si>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</si>
  <si>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</si>
  <si>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</si>
  <si>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</si>
  <si>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</si>
  <si>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</si>
  <si>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</si>
  <si>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</si>
  <si>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</si>
  <si>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</si>
  <si>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</si>
  <si>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</si>
  <si>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</si>
  <si>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</si>
  <si>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</si>
  <si>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</si>
  <si>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</si>
  <si>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</si>
  <si>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</si>
  <si>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</si>
  <si>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</si>
  <si>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</si>
  <si>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</si>
  <si>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</si>
  <si>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</si>
  <si>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</si>
  <si>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</si>
  <si>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</si>
  <si>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</si>
  <si>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</si>
  <si>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</si>
  <si>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</si>
  <si>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</si>
  <si>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</si>
  <si>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</si>
  <si>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</si>
  <si>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</si>
  <si>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</si>
  <si>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</si>
  <si>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</si>
  <si>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</si>
  <si>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</si>
  <si>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</si>
  <si>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</si>
  <si>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</si>
  <si>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</si>
  <si>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</si>
  <si>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</si>
  <si>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</si>
  <si>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</si>
  <si>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</si>
  <si>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</si>
  <si>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</si>
  <si>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</si>
  <si>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</si>
  <si>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</si>
  <si>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</si>
  <si>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</si>
  <si>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</si>
  <si>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</si>
  <si>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</si>
  <si>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</si>
  <si>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</si>
  <si>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</si>
  <si>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</si>
  <si>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</si>
  <si>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</si>
  <si>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</si>
  <si>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</si>
  <si>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</si>
  <si>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</si>
  <si>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</si>
  <si>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</si>
  <si>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</si>
  <si>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</si>
  <si>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</si>
  <si>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</si>
  <si>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</si>
  <si>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</si>
  <si>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</si>
  <si>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</si>
  <si>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</si>
  <si>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</si>
  <si>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</si>
  <si>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</si>
  <si>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</si>
  <si>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</si>
  <si>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</si>
  <si>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</si>
  <si>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</si>
  <si>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</si>
  <si>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</si>
  <si>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</si>
  <si>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</si>
  <si>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</si>
  <si>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</si>
  <si>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</si>
  <si>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</si>
  <si>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</si>
  <si>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</si>
  <si>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</si>
  <si>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</si>
  <si>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</si>
  <si>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</si>
  <si>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</si>
  <si>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</si>
  <si>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</si>
  <si>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</si>
  <si>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</si>
  <si>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</si>
  <si>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</si>
  <si>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</si>
  <si>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</si>
  <si>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</si>
  <si>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</si>
  <si>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</si>
  <si>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</si>
  <si>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</si>
  <si>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</si>
  <si>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</si>
  <si>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</si>
  <si>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</si>
  <si>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</si>
  <si>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</si>
  <si>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</si>
  <si>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</si>
  <si>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</si>
  <si>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</si>
  <si>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</si>
  <si>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</si>
  <si>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</si>
  <si>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</si>
  <si>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</si>
  <si>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</si>
  <si>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</si>
  <si>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</si>
  <si>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</si>
  <si>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</si>
  <si>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</si>
  <si>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</si>
  <si>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</si>
  <si>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</si>
  <si>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</si>
  <si>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</si>
  <si>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</si>
  <si>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</si>
  <si>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</si>
  <si>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</si>
  <si>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</si>
  <si>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</si>
  <si>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</si>
  <si>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</si>
  <si>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</si>
  <si>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</si>
  <si>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</si>
  <si>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</si>
  <si>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</si>
  <si>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</si>
  <si>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</si>
  <si>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</si>
  <si>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</si>
  <si>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</si>
  <si>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</si>
  <si>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</si>
  <si>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</si>
  <si>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</si>
  <si>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</si>
  <si>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</si>
  <si>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</si>
  <si>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</si>
  <si>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</si>
  <si>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</si>
  <si>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</si>
  <si>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</si>
  <si>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</si>
  <si>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</si>
  <si>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</si>
  <si>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</si>
  <si>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</si>
  <si>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</si>
  <si>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</si>
  <si>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</si>
  <si>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</si>
  <si>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</si>
  <si>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</si>
  <si>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</si>
  <si>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</si>
  <si>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</si>
  <si>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</si>
  <si>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</si>
  <si>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</si>
  <si>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</si>
  <si>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</si>
  <si>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</si>
  <si>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</si>
  <si>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</si>
  <si>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</si>
  <si>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</si>
  <si>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</si>
  <si>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</si>
  <si>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</si>
  <si>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</si>
  <si>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</si>
  <si>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</si>
  <si>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</si>
  <si>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</si>
  <si>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</si>
  <si>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</si>
  <si>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</si>
  <si>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</si>
  <si>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</si>
  <si>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</si>
  <si>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</si>
  <si>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</si>
  <si>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</si>
  <si>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</si>
  <si>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</si>
  <si>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</si>
  <si>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</si>
  <si>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</si>
  <si>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</si>
  <si>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</si>
  <si>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</si>
  <si>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</si>
  <si>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</si>
  <si>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</si>
  <si>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</si>
  <si>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</si>
  <si>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</si>
  <si>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</si>
  <si>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</si>
  <si>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</si>
  <si>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</si>
  <si>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</si>
  <si>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</si>
  <si>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</si>
  <si>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</si>
  <si>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</si>
  <si>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</si>
  <si>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</si>
  <si>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</si>
  <si>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</si>
  <si>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</si>
  <si>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</si>
  <si>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</si>
  <si>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</si>
  <si>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</si>
  <si>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</si>
  <si>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</si>
  <si>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</si>
  <si>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</si>
  <si>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</si>
  <si>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</si>
  <si>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</si>
  <si>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</si>
  <si>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</si>
  <si>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</si>
  <si>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</si>
  <si>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</si>
  <si>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</si>
  <si>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</si>
  <si>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</si>
  <si>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</si>
  <si>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</si>
  <si>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</si>
  <si>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</si>
  <si>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</si>
  <si>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</si>
  <si>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</si>
  <si>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</si>
  <si>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</si>
  <si>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</si>
  <si>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</si>
  <si>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</si>
  <si>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</si>
  <si>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</si>
  <si>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</si>
  <si>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</si>
  <si>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</si>
  <si>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</si>
  <si>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</si>
  <si>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</si>
  <si>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</si>
  <si>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</si>
  <si>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</si>
  <si>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</si>
  <si>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</si>
  <si>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</si>
  <si>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</si>
  <si>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</si>
  <si>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</si>
  <si>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</si>
  <si>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</si>
  <si>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</si>
  <si>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</si>
  <si>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</si>
  <si>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</si>
  <si>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</si>
  <si>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</si>
  <si>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</si>
  <si>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</si>
  <si>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</si>
  <si>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</si>
  <si>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</si>
  <si>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</si>
  <si>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</si>
  <si>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</si>
  <si>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</si>
  <si>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</si>
  <si>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</si>
  <si>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</si>
  <si>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</si>
  <si>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</si>
  <si>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</si>
  <si>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</si>
  <si>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</si>
  <si>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</si>
  <si>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</si>
  <si>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</si>
  <si>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</si>
  <si>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</si>
  <si>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</si>
  <si>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</si>
  <si>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</si>
  <si>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</si>
  <si>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</si>
  <si>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</si>
  <si>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</si>
  <si>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</si>
  <si>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</si>
  <si>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</si>
  <si>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</si>
  <si>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</si>
  <si>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</si>
  <si>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</si>
  <si>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</si>
  <si>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</si>
  <si>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</si>
  <si>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</si>
  <si>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</si>
  <si>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</si>
  <si>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</si>
  <si>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</si>
  <si>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</si>
  <si>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</si>
  <si>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</si>
  <si>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</si>
  <si>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</si>
  <si>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</si>
  <si>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</si>
  <si>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</si>
  <si>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</si>
  <si>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</si>
  <si>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</si>
  <si>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</si>
  <si>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</si>
  <si>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</si>
  <si>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</si>
  <si>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</si>
  <si>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</si>
  <si>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</si>
  <si>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</si>
  <si>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</si>
  <si>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</si>
  <si>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</si>
  <si>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</si>
  <si>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</si>
  <si>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</si>
  <si>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</si>
  <si>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</si>
  <si>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</si>
  <si>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</si>
  <si>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</si>
  <si>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</si>
  <si>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</si>
  <si>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</si>
  <si>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</si>
  <si>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</si>
  <si>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</si>
  <si>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</si>
  <si>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</si>
  <si>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</si>
  <si>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</si>
  <si>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</si>
  <si>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</si>
  <si>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</si>
  <si>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</si>
  <si>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</si>
  <si>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</si>
  <si>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</si>
  <si>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</si>
  <si>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</si>
  <si>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</si>
  <si>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</si>
  <si>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</si>
  <si>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</si>
  <si>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</si>
  <si>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</si>
  <si>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</si>
  <si>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</si>
  <si>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</si>
  <si>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</si>
  <si>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</si>
  <si>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</si>
  <si>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</si>
  <si>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</si>
  <si>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</si>
  <si>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</si>
  <si>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</si>
  <si>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</si>
  <si>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</si>
  <si>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</si>
  <si>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</si>
  <si>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</si>
  <si>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</si>
  <si>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</si>
  <si>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</si>
  <si>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</si>
  <si>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</si>
  <si>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</si>
  <si>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</si>
  <si>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</si>
  <si>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</si>
  <si>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</si>
  <si>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</si>
  <si>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</si>
  <si>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</si>
  <si>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</si>
  <si>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</si>
  <si>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</si>
  <si>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</si>
  <si>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</si>
  <si>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</si>
  <si>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</si>
  <si>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</si>
  <si>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</si>
  <si>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</si>
  <si>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</si>
  <si>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</si>
  <si>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</si>
  <si>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</si>
  <si>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</si>
  <si>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</si>
  <si>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</si>
  <si>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</si>
  <si>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</si>
  <si>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</si>
  <si>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</si>
  <si>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</si>
  <si>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</si>
  <si>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</si>
  <si>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</si>
  <si>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</si>
  <si>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</si>
  <si>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</si>
  <si>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</si>
  <si>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</si>
  <si>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</si>
  <si>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</si>
  <si>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</si>
  <si>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</si>
  <si>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</si>
  <si>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</si>
  <si>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</si>
  <si>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</si>
  <si>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</si>
  <si>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</si>
  <si>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</si>
  <si>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</si>
  <si>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</si>
  <si>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</si>
  <si>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</si>
  <si>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</si>
  <si>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</si>
  <si>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</si>
  <si>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</si>
  <si>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</si>
  <si>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</si>
  <si>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</si>
  <si>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</si>
  <si>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</si>
  <si>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</si>
  <si>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</si>
  <si>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</si>
  <si>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</si>
  <si>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</si>
  <si>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</si>
  <si>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</si>
  <si>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</si>
  <si>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</si>
  <si>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</si>
  <si>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</si>
  <si>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</si>
  <si>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</si>
  <si>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</si>
  <si>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</si>
  <si>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</si>
  <si>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</si>
  <si>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</si>
  <si>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</si>
  <si>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</si>
  <si>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</si>
  <si>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</si>
  <si>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</si>
  <si>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</si>
  <si>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</si>
  <si>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</si>
  <si>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</si>
  <si>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</si>
  <si>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</si>
  <si>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</si>
  <si>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</si>
  <si>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</si>
  <si>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</si>
  <si>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</si>
  <si>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</si>
  <si>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</si>
  <si>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</si>
  <si>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</si>
  <si>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</si>
  <si>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</si>
  <si>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</si>
  <si>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</si>
  <si>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</si>
  <si>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</si>
  <si>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</si>
  <si>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</si>
  <si>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</si>
  <si>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</si>
  <si>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</si>
  <si>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</si>
  <si>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</si>
  <si>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</si>
  <si>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</si>
  <si>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</si>
  <si>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</si>
  <si>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</si>
  <si>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</si>
  <si>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</si>
  <si>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</si>
  <si>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</si>
  <si>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</si>
  <si>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</si>
  <si>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</si>
  <si>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</si>
  <si>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</si>
  <si>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</si>
  <si>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</si>
  <si>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</si>
  <si>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</si>
  <si>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</si>
  <si>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</si>
  <si>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</si>
  <si>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</si>
  <si>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</si>
  <si>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</si>
  <si>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</si>
  <si>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</si>
  <si>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</si>
  <si>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</si>
  <si>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</si>
  <si>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</si>
  <si>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</si>
  <si>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</si>
  <si>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</si>
  <si>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</si>
  <si>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</si>
  <si>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</si>
  <si>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</si>
  <si>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</si>
  <si>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</si>
  <si>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</si>
  <si>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</si>
  <si>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</si>
  <si>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</si>
  <si>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</si>
  <si>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</si>
  <si>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</si>
  <si>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</si>
  <si>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</si>
  <si>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</si>
  <si>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</si>
  <si>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</si>
  <si>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</si>
  <si>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</si>
  <si>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</si>
  <si>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</si>
  <si>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</si>
  <si>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</si>
  <si>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</si>
  <si>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</si>
  <si>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</si>
  <si>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</si>
  <si>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</si>
  <si>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</si>
  <si>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</si>
  <si>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</si>
  <si>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</si>
  <si>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</si>
  <si>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</si>
  <si>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</si>
  <si>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</si>
  <si>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</si>
  <si>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</si>
  <si>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</si>
  <si>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</si>
  <si>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</si>
  <si>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</si>
  <si>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</si>
  <si>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</si>
  <si>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</si>
  <si>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</si>
  <si>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</si>
  <si>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</si>
  <si>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</si>
  <si>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</si>
  <si>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</si>
  <si>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</si>
  <si>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</si>
  <si>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</si>
  <si>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</si>
  <si>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</si>
  <si>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</si>
  <si>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</si>
  <si>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</si>
  <si>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</si>
  <si>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</si>
  <si>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</si>
  <si>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</si>
  <si>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</si>
  <si>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</si>
  <si>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</si>
  <si>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</si>
  <si>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</si>
  <si>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</si>
  <si>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</si>
  <si>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</si>
  <si>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</si>
  <si>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</si>
  <si>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</si>
  <si>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</si>
  <si>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</si>
  <si>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</si>
  <si>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</si>
  <si>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</si>
  <si>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</si>
  <si>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</si>
  <si>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</si>
  <si>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</si>
  <si>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</si>
  <si>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</si>
  <si>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</si>
  <si>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</si>
  <si>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</si>
  <si>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</si>
  <si>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</si>
  <si>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</si>
  <si>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</si>
  <si>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</si>
  <si>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</si>
  <si>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</si>
  <si>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</si>
  <si>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</si>
  <si>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</si>
  <si>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</si>
  <si>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</si>
  <si>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</si>
  <si>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</si>
  <si>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</si>
  <si>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</si>
  <si>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</si>
  <si>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</si>
  <si>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</si>
  <si>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</si>
  <si>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</si>
  <si>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</si>
  <si>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</si>
  <si>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</si>
  <si>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</si>
  <si>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</si>
  <si>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</si>
  <si>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</si>
  <si>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</si>
  <si>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</si>
  <si>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</si>
  <si>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</si>
  <si>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</si>
  <si>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</si>
  <si>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</si>
  <si>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</si>
  <si>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</si>
  <si>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</si>
  <si>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</si>
  <si>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</si>
  <si>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</si>
  <si>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</si>
  <si>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</si>
  <si>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</si>
  <si>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</si>
  <si>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</si>
  <si>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</si>
  <si>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</si>
  <si>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</si>
  <si>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</si>
  <si>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</si>
  <si>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</si>
  <si>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</si>
  <si>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</si>
  <si>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</si>
  <si>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</si>
  <si>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</si>
  <si>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</si>
  <si>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</si>
  <si>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</si>
  <si>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</si>
  <si>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</si>
  <si>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</si>
  <si>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</si>
  <si>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</si>
  <si>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</si>
  <si>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</si>
  <si>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</si>
  <si>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</si>
  <si>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</si>
  <si>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</si>
  <si>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</si>
  <si>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</si>
  <si>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</si>
  <si>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</si>
  <si>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</si>
  <si>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</si>
  <si>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</si>
  <si>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</si>
  <si>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</si>
  <si>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</si>
  <si>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</si>
  <si>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</si>
  <si>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</si>
  <si>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</si>
  <si>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</si>
  <si>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</si>
  <si>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</si>
  <si>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</si>
  <si>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</si>
  <si>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</si>
  <si>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</si>
  <si>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</si>
  <si>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</si>
  <si>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</si>
  <si>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</si>
  <si>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</si>
  <si>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</si>
  <si>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</si>
  <si>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</si>
  <si>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</si>
  <si>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</si>
  <si>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</si>
  <si>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</si>
  <si>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</si>
  <si>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</si>
  <si>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</si>
  <si>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</si>
  <si>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</si>
  <si>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</si>
  <si>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</si>
  <si>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</si>
  <si>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</si>
  <si>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</si>
  <si>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</si>
  <si>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</si>
  <si>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</si>
  <si>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</si>
  <si>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</si>
  <si>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</si>
  <si>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</si>
  <si>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</si>
  <si>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</si>
  <si>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</si>
  <si>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</si>
  <si>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</si>
  <si>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</si>
  <si>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</si>
  <si>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</si>
  <si>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</si>
  <si>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</si>
  <si>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</si>
  <si>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</si>
  <si>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</si>
  <si>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</si>
  <si>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</si>
  <si>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</si>
  <si>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</si>
  <si>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</si>
  <si>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</si>
  <si>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</si>
  <si>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</si>
  <si>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</si>
  <si>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</si>
  <si>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</si>
  <si>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</si>
  <si>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</si>
  <si>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</si>
  <si>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</si>
  <si>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</si>
  <si>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</si>
  <si>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</si>
  <si>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</si>
  <si>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</si>
  <si>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</si>
  <si>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</si>
  <si>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</si>
  <si>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</si>
  <si>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</si>
  <si>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</si>
  <si>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</si>
  <si>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</si>
  <si>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</si>
  <si>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</si>
  <si>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</si>
  <si>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</si>
  <si>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</si>
  <si>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</si>
  <si>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</si>
  <si>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</si>
  <si>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</si>
  <si>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</si>
  <si>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</si>
  <si>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</si>
  <si>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</si>
  <si>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</si>
  <si>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</si>
  <si>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</si>
  <si>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</si>
  <si>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</si>
  <si>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</si>
  <si>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</si>
  <si>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</si>
  <si>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</si>
  <si>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</si>
  <si>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</si>
  <si>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</si>
  <si>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</si>
  <si>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</si>
  <si>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</si>
  <si>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</si>
  <si>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</si>
  <si>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</si>
  <si>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</si>
  <si>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</si>
  <si>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</si>
  <si>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</si>
  <si>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</si>
  <si>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</si>
  <si>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</si>
  <si>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</si>
  <si>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</si>
  <si>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</si>
  <si>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</si>
  <si>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</si>
  <si>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</si>
  <si>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</si>
  <si>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</si>
  <si>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</si>
  <si>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</si>
  <si>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</si>
  <si>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</si>
  <si>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</si>
  <si>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</si>
  <si>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</si>
  <si>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</si>
  <si>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</si>
  <si>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</si>
  <si>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</si>
  <si>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</si>
  <si>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</si>
  <si>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</si>
  <si>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</si>
  <si>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</si>
  <si>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</si>
  <si>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</si>
  <si>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</si>
  <si>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</si>
  <si>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</si>
  <si>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</si>
  <si>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</si>
  <si>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</si>
  <si>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</si>
  <si>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</si>
  <si>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</si>
  <si>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</si>
  <si>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</si>
  <si>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</si>
  <si>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</si>
  <si>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</si>
  <si>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</si>
  <si>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</si>
  <si>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</si>
  <si>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</si>
  <si>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</si>
  <si>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</si>
  <si>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</si>
  <si>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</si>
  <si>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</si>
  <si>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</si>
  <si>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</si>
  <si>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</si>
  <si>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</si>
  <si>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</si>
  <si>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</si>
  <si>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</si>
  <si>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</si>
  <si>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</si>
  <si>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</si>
  <si>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</si>
  <si>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</si>
  <si>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</si>
  <si>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</si>
  <si>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</si>
  <si>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</si>
  <si>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</si>
  <si>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</si>
  <si>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</si>
  <si>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</si>
  <si>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</si>
  <si>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</si>
  <si>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</si>
  <si>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</si>
  <si>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</si>
  <si>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</si>
  <si>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</si>
  <si>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</si>
  <si>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</si>
  <si>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</si>
  <si>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</si>
  <si>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</si>
  <si>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</si>
  <si>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</si>
  <si>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</si>
  <si>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</si>
  <si>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</si>
  <si>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</si>
  <si>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</si>
  <si>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</si>
  <si>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</si>
  <si>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</si>
  <si>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</si>
  <si>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</si>
  <si>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</si>
  <si>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</si>
  <si>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</si>
  <si>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</si>
  <si>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</si>
  <si>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</si>
  <si>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</si>
  <si>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</si>
  <si>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</si>
  <si>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</si>
  <si>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</si>
  <si>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</si>
  <si>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</si>
  <si>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</si>
  <si>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</si>
  <si>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</si>
  <si>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</si>
  <si>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</si>
  <si>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</si>
  <si>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</si>
  <si>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</si>
  <si>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</si>
  <si>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</si>
  <si>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</si>
  <si>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</si>
  <si>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</si>
  <si>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</si>
  <si>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</si>
  <si>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</si>
  <si>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</si>
  <si>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</si>
  <si>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</si>
  <si>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</si>
  <si>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</si>
  <si>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</si>
  <si>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</si>
  <si>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</si>
  <si>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</si>
  <si>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</si>
  <si>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</si>
  <si>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</si>
  <si>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</si>
  <si>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</si>
  <si>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</si>
  <si>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</si>
  <si>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</si>
  <si>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</si>
  <si>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</si>
  <si>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</si>
  <si>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</si>
  <si>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</si>
  <si>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</si>
  <si>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</si>
  <si>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</si>
  <si>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</si>
  <si>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</si>
  <si>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</si>
  <si>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</si>
  <si>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</si>
  <si>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</si>
  <si>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</si>
  <si>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</si>
  <si>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</si>
  <si>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</si>
  <si>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</si>
  <si>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</si>
  <si>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</si>
  <si>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</si>
  <si>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</si>
  <si>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</si>
  <si>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</si>
  <si>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</si>
  <si>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</si>
  <si>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</si>
  <si>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</si>
  <si>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</si>
  <si>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</si>
  <si>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</si>
  <si>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</si>
  <si>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</si>
  <si>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</si>
  <si>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</si>
  <si>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</si>
  <si>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</si>
  <si>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</si>
  <si>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</si>
  <si>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</si>
  <si>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</si>
  <si>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</si>
  <si>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</si>
  <si>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</si>
  <si>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</si>
  <si>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</si>
  <si>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</si>
  <si>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</si>
  <si>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</si>
  <si>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</si>
  <si>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</si>
  <si>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</si>
  <si>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</si>
  <si>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</si>
  <si>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</si>
  <si>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</si>
  <si>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</si>
  <si>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</si>
  <si>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</si>
  <si>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</si>
  <si>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</si>
  <si>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</si>
  <si>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</si>
  <si>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</si>
  <si>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</si>
  <si>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</si>
  <si>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</si>
  <si>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</si>
  <si>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</si>
  <si>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</si>
  <si>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</si>
  <si>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</si>
  <si>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</si>
  <si>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</si>
  <si>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</si>
  <si>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</si>
  <si>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</si>
  <si>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</si>
  <si>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</si>
  <si>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</si>
  <si>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</si>
  <si>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</si>
  <si>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</si>
  <si>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</si>
  <si>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</si>
  <si>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</si>
  <si>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</si>
  <si>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</si>
  <si>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</si>
  <si>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</si>
  <si>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</si>
  <si>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</si>
  <si>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</si>
  <si>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</si>
  <si>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</si>
  <si>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</si>
  <si>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</si>
  <si>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</si>
  <si>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</si>
  <si>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</si>
  <si>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</si>
  <si>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</si>
  <si>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</si>
  <si>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</si>
  <si>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</si>
  <si>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</si>
  <si>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</si>
  <si>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</si>
  <si>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</si>
  <si>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</si>
  <si>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</si>
  <si>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</si>
  <si>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</si>
  <si>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</si>
  <si>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</si>
  <si>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</si>
  <si>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</si>
  <si>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</si>
  <si>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</si>
  <si>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</si>
  <si>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</si>
  <si>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</si>
  <si>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</si>
  <si>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</si>
  <si>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</si>
  <si>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</si>
  <si>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</si>
  <si>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</si>
  <si>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</si>
  <si>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</si>
  <si>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</si>
  <si>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</si>
  <si>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</si>
  <si>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</si>
  <si>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</si>
  <si>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</si>
  <si>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</si>
  <si>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</si>
  <si>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</si>
  <si>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</si>
  <si>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</si>
  <si>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</si>
  <si>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</si>
  <si>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</si>
  <si>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</si>
  <si>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</si>
  <si>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</si>
  <si>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</si>
  <si>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</si>
  <si>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</si>
  <si>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</si>
  <si>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</si>
  <si>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</si>
  <si>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</si>
  <si>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</si>
  <si>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</si>
  <si>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</si>
  <si>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</si>
  <si>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</si>
  <si>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</si>
  <si>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</si>
  <si>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</si>
  <si>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</si>
  <si>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</si>
  <si>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</si>
  <si>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</si>
  <si>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</si>
  <si>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</si>
  <si>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</si>
  <si>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</si>
  <si>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</si>
  <si>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</si>
  <si>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</si>
  <si>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</si>
  <si>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</si>
  <si>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</si>
  <si>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</si>
  <si>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</si>
  <si>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</si>
  <si>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</si>
  <si>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</si>
  <si>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</si>
  <si>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</si>
  <si>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</si>
  <si>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</si>
  <si>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</si>
  <si>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</si>
  <si>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</si>
  <si>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</si>
  <si>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</si>
  <si>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</si>
  <si>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</si>
  <si>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</si>
  <si>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</si>
  <si>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</si>
  <si>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</si>
  <si>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</si>
  <si>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</si>
  <si>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</si>
  <si>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</si>
  <si>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</si>
  <si>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</si>
  <si>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</si>
  <si>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</si>
  <si>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</si>
  <si>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</si>
  <si>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</si>
  <si>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</si>
  <si>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</si>
  <si>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</si>
  <si>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</si>
  <si>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</si>
  <si>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</si>
  <si>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</si>
  <si>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</si>
  <si>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</si>
  <si>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</si>
  <si>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</si>
  <si>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</si>
  <si>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</si>
  <si>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</si>
  <si>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</si>
  <si>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</si>
  <si>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</si>
  <si>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</si>
  <si>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</si>
  <si>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</si>
  <si>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</si>
  <si>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</si>
  <si>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</si>
  <si>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</si>
  <si>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</si>
  <si>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</si>
  <si>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</si>
  <si>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</si>
  <si>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</si>
  <si>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</si>
  <si>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</si>
  <si>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</si>
  <si>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</si>
  <si>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</si>
  <si>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</si>
  <si>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</si>
  <si>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</si>
  <si>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</si>
  <si>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</si>
  <si>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</si>
  <si>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</si>
  <si>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</si>
  <si>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</si>
  <si>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</si>
  <si>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</si>
  <si>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</si>
  <si>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</si>
  <si>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</si>
  <si>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</si>
  <si>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</si>
  <si>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</si>
  <si>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</si>
  <si>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</si>
  <si>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</si>
  <si>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</si>
  <si>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</si>
  <si>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</si>
  <si>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</si>
  <si>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</si>
  <si>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</si>
  <si>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</si>
  <si>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</si>
  <si>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</si>
  <si>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</si>
  <si>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</si>
  <si>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</si>
  <si>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</si>
  <si>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</si>
  <si>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</si>
  <si>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</si>
  <si>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</si>
  <si>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</si>
  <si>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</si>
  <si>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</si>
  <si>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</si>
  <si>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</si>
  <si>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</si>
  <si>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</si>
  <si>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</si>
  <si>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</si>
  <si>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</si>
  <si>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</si>
  <si>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</si>
  <si>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</si>
  <si>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</si>
  <si>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</si>
  <si>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</si>
  <si>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</si>
  <si>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</si>
  <si>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</si>
  <si>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</si>
  <si>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</si>
  <si>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</si>
  <si>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</si>
  <si>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</si>
  <si>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</si>
  <si>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</si>
  <si>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</si>
  <si>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</si>
  <si>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</si>
  <si>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</si>
  <si>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</si>
  <si>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</si>
  <si>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</si>
  <si>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</si>
  <si>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</si>
  <si>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</si>
  <si>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</si>
  <si>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</si>
  <si>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</si>
  <si>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</si>
  <si>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</si>
  <si>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</si>
  <si>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</si>
  <si>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</si>
  <si>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</si>
  <si>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</si>
  <si>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</si>
  <si>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</si>
  <si>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</si>
  <si>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</si>
  <si>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</si>
  <si>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</si>
  <si>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</si>
  <si>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</si>
  <si>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</si>
  <si>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</si>
  <si>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</si>
  <si>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</si>
  <si>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</si>
  <si>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</si>
  <si>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</si>
  <si>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</si>
  <si>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</si>
  <si>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</si>
  <si>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</si>
  <si>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</si>
  <si>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</si>
  <si>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</si>
  <si>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</si>
  <si>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</si>
  <si>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</si>
  <si>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</si>
  <si>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</si>
  <si>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</si>
  <si>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</si>
  <si>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</si>
  <si>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</si>
  <si>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</si>
  <si>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</si>
  <si>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</si>
  <si>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</si>
  <si>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</si>
  <si>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</si>
  <si>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</si>
  <si>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</si>
  <si>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</si>
  <si>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</si>
  <si>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</si>
  <si>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</si>
  <si>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</si>
  <si>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</si>
  <si>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</si>
  <si>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</si>
  <si>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</si>
  <si>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</si>
  <si>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</si>
  <si>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</si>
  <si>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</si>
  <si>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</si>
  <si>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</si>
  <si>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</si>
  <si>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</si>
  <si>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</si>
  <si>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</si>
  <si>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</si>
  <si>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</si>
  <si>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</si>
  <si>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</si>
  <si>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</si>
  <si>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</si>
  <si>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</si>
  <si>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</si>
  <si>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</si>
  <si>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</si>
  <si>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</si>
  <si>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</si>
  <si>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</si>
  <si>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</si>
  <si>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</si>
  <si>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</si>
  <si>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</si>
  <si>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</si>
  <si>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</si>
  <si>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</si>
  <si>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</si>
  <si>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</si>
  <si>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</si>
  <si>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</si>
  <si>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</si>
  <si>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</si>
  <si>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</si>
  <si>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</si>
  <si>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</si>
  <si>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</si>
  <si>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</si>
  <si>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</si>
  <si>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</si>
  <si>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</si>
  <si>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</si>
  <si>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</si>
  <si>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</si>
  <si>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</si>
  <si>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</si>
  <si>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</si>
  <si>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</si>
  <si>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</si>
  <si>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</si>
  <si>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</si>
  <si>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</si>
  <si>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</si>
  <si>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</si>
  <si>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</si>
  <si>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</si>
  <si>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</si>
  <si>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</si>
  <si>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</si>
  <si>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</si>
  <si>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</si>
  <si>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</si>
  <si>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</si>
  <si>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</si>
  <si>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</si>
  <si>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</si>
  <si>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</si>
  <si>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</si>
  <si>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</si>
  <si>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</si>
  <si>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</si>
  <si>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</si>
  <si>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</si>
  <si>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</si>
  <si>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</si>
  <si>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</si>
  <si>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</si>
  <si>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</si>
  <si>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</si>
  <si>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</si>
  <si>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</si>
  <si>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</si>
  <si>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</si>
  <si>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</si>
  <si>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</si>
  <si>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</si>
  <si>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</si>
  <si>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</si>
  <si>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</si>
  <si>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</si>
  <si>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</si>
  <si>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</si>
  <si>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</si>
  <si>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</si>
  <si>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</si>
  <si>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</si>
  <si>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</si>
  <si>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</si>
  <si>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</si>
  <si>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</si>
  <si>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</si>
  <si>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</si>
  <si>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</si>
  <si>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</si>
  <si>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</si>
  <si>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</si>
  <si>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</si>
  <si>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</si>
  <si>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</si>
  <si>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</si>
  <si>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</si>
  <si>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</si>
  <si>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</si>
  <si>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</si>
  <si>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</si>
  <si>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</si>
  <si>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</si>
  <si>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</si>
  <si>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</si>
  <si>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</si>
  <si>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</si>
  <si>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</si>
  <si>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</si>
  <si>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</si>
  <si>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</si>
  <si>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</si>
  <si>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</si>
  <si>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</si>
  <si>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</si>
  <si>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</si>
  <si>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</si>
  <si>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</si>
  <si>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</si>
  <si>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</si>
  <si>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</si>
  <si>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</si>
  <si>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</si>
  <si>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</si>
  <si>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</si>
  <si>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</si>
  <si>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</si>
  <si>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</si>
  <si>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</si>
  <si>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</si>
  <si>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</si>
  <si>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</si>
  <si>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</si>
  <si>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</si>
  <si>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</si>
  <si>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</si>
  <si>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</si>
  <si>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</si>
  <si>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</si>
  <si>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</si>
  <si>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</si>
  <si>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</si>
  <si>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</si>
  <si>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</si>
  <si>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</si>
  <si>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</si>
  <si>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</si>
  <si>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</si>
  <si>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</si>
  <si>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</si>
  <si>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</si>
  <si>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</si>
  <si>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</si>
  <si>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</si>
  <si>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</si>
  <si>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</si>
  <si>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</si>
  <si>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</si>
  <si>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</si>
  <si>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</si>
  <si>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</si>
  <si>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</si>
  <si>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</si>
  <si>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</si>
  <si>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</si>
  <si>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</si>
  <si>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</si>
  <si>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</si>
  <si>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</si>
  <si>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</si>
  <si>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</si>
  <si>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</si>
  <si>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</si>
  <si>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</si>
  <si>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</si>
  <si>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</si>
  <si>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</si>
  <si>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</si>
  <si>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</si>
  <si>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</si>
  <si>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</si>
  <si>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</si>
  <si>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</si>
  <si>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</si>
  <si>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</si>
  <si>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</si>
  <si>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</si>
  <si>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</si>
  <si>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</si>
  <si>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</si>
  <si>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</si>
  <si>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</si>
  <si>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</si>
  <si>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</si>
  <si>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</si>
  <si>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</si>
  <si>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</si>
  <si>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</si>
  <si>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</si>
  <si>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</si>
  <si>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</si>
  <si>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</si>
  <si>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</si>
  <si>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</si>
  <si>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</si>
  <si>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</si>
  <si>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</si>
  <si>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</si>
  <si>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</si>
  <si>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</si>
  <si>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</si>
  <si>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</si>
  <si>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</si>
  <si>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</si>
  <si>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</si>
  <si>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</si>
  <si>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</si>
  <si>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</si>
  <si>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</si>
  <si>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</si>
  <si>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</si>
  <si>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</si>
  <si>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</si>
  <si>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</si>
  <si>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</si>
  <si>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</si>
  <si>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</si>
  <si>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</si>
  <si>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</si>
  <si>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</si>
  <si>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</si>
  <si>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</si>
  <si>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</si>
  <si>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</si>
  <si>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</si>
  <si>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</si>
  <si>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</si>
  <si>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</si>
  <si>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</si>
  <si>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</si>
  <si>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</si>
  <si>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</si>
  <si>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</si>
  <si>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</si>
  <si>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</si>
  <si>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</si>
  <si>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</si>
  <si>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</si>
  <si>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</si>
  <si>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</si>
  <si>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</si>
  <si>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</si>
  <si>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</si>
  <si>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</si>
  <si>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</si>
  <si>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</si>
  <si>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</si>
  <si>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</si>
  <si>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</si>
  <si>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</si>
  <si>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</si>
  <si>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</si>
  <si>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</si>
  <si>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</si>
  <si>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</si>
  <si>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</si>
  <si>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</si>
  <si>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</si>
  <si>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</si>
  <si>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</si>
  <si>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</si>
  <si>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</si>
  <si>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</si>
  <si>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</si>
  <si>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</si>
  <si>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</si>
  <si>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</si>
  <si>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</si>
  <si>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</si>
  <si>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</si>
  <si>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</si>
  <si>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</si>
  <si>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</si>
  <si>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</si>
  <si>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</si>
  <si>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</si>
  <si>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</si>
  <si>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</si>
  <si>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</si>
  <si>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</si>
  <si>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</si>
  <si>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</si>
  <si>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</si>
  <si>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</si>
  <si>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</si>
  <si>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</si>
  <si>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</si>
  <si>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</si>
  <si>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</si>
  <si>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</si>
  <si>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</si>
  <si>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</si>
  <si>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</si>
  <si>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</si>
  <si>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</si>
  <si>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</si>
  <si>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</si>
  <si>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</si>
  <si>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</si>
  <si>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</si>
  <si>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</si>
  <si>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</si>
  <si>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</si>
  <si>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</si>
  <si>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</si>
  <si>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</si>
  <si>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</si>
  <si>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</si>
  <si>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</si>
  <si>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</si>
  <si>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</si>
  <si>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</si>
  <si>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</si>
  <si>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</si>
  <si>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</si>
  <si>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</si>
  <si>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</si>
  <si>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</si>
  <si>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</si>
  <si>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</si>
  <si>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</si>
  <si>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</si>
  <si>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</si>
  <si>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</si>
  <si>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</si>
  <si>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</si>
  <si>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</si>
  <si>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</si>
  <si>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</si>
  <si>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</si>
  <si>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</si>
  <si>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</si>
  <si>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</si>
  <si>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</si>
  <si>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</si>
  <si>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</si>
  <si>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</si>
  <si>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</si>
  <si>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</si>
  <si>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</si>
  <si>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</si>
  <si>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</si>
  <si>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</si>
  <si>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</si>
  <si>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</si>
  <si>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</si>
  <si>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</si>
  <si>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</si>
  <si>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</si>
  <si>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</si>
  <si>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</si>
  <si>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</si>
  <si>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</si>
  <si>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</si>
  <si>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</si>
  <si>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</si>
  <si>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</si>
  <si>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</si>
  <si>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</si>
  <si>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</si>
  <si>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</si>
  <si>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</si>
  <si>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</si>
  <si>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</si>
  <si>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</si>
  <si>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</si>
  <si>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</si>
  <si>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</si>
  <si>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</si>
  <si>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</si>
  <si>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</si>
  <si>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</si>
  <si>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</si>
  <si>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</si>
  <si>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</si>
  <si>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</si>
  <si>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</si>
  <si>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</si>
  <si>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</si>
  <si>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</si>
  <si>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</si>
  <si>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</si>
  <si>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</si>
  <si>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</si>
  <si>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</si>
  <si>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</si>
  <si>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</si>
  <si>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HRVATSKI PRIRODOSLOVNI MUZEJ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</si>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</sst>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2847138.67</v>
      </c>
      <c r="D2" s="7">
        <f>'PR-RAS'!E6</f>
        <v>2080805.49</v>
      </c>
      <c r="E2" s="7">
        <v>0</v>
      </c>
      <c r="F2" s="7">
        <v>0</v>
      </c>
      <c r="G2" s="8">
        <f t="shared" ref="G2:G274" si="0">(B2/1000)*(C2*1+D2*2)</f>
        <v>7008.7496500000007</v>
      </c>
      <c r="H2" s="8">
        <f t="shared" ref="H2:H274" si="1">ABS(C2-ROUND(C2,0))+ABS(D2-ROUND(D2,0))</f>
        <v>0.82000000006519258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815001.01</v>
      </c>
      <c r="D45" s="2">
        <f>'PR-RAS'!E49</f>
        <v>70557.94</v>
      </c>
      <c r="E45" s="2">
        <v>0</v>
      </c>
      <c r="F45" s="2">
        <v>0</v>
      </c>
      <c r="G45" s="3">
        <f t="shared" si="0"/>
        <v>42069.14316</v>
      </c>
      <c r="H45" s="3">
        <f t="shared" si="1"/>
        <v>7.0000000006984919E-2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3532.5</v>
      </c>
      <c r="D49" s="2">
        <f>'PR-RAS'!E53</f>
        <v>45117.94</v>
      </c>
      <c r="E49" s="2">
        <v>0</v>
      </c>
      <c r="F49" s="2">
        <v>0</v>
      </c>
      <c r="G49" s="3">
        <f t="shared" si="0"/>
        <v>4500.8822399999999</v>
      </c>
      <c r="H49" s="3">
        <f t="shared" si="1"/>
        <v>0.55999999999767169</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3532.5</v>
      </c>
      <c r="D50" s="2">
        <f>'PR-RAS'!E54</f>
        <v>45117.94</v>
      </c>
      <c r="E50" s="2">
        <v>0</v>
      </c>
      <c r="F50" s="2">
        <v>0</v>
      </c>
      <c r="G50" s="3">
        <f t="shared" si="0"/>
        <v>4594.6506200000003</v>
      </c>
      <c r="H50" s="3">
        <f t="shared" si="1"/>
        <v>0.55999999999767169</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811468.51</v>
      </c>
      <c r="D64" s="2">
        <f>'PR-RAS'!E68</f>
        <v>25440</v>
      </c>
      <c r="E64" s="2">
        <v>0</v>
      </c>
      <c r="F64" s="2">
        <v>0</v>
      </c>
      <c r="G64" s="3">
        <f t="shared" si="0"/>
        <v>54327.956129999999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32560</v>
      </c>
      <c r="D65" s="2">
        <f>'PR-RAS'!E69</f>
        <v>25440</v>
      </c>
      <c r="E65" s="2">
        <v>0</v>
      </c>
      <c r="F65" s="2">
        <v>0</v>
      </c>
      <c r="G65" s="3">
        <f t="shared" si="0"/>
        <v>5340.16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778908.51</v>
      </c>
      <c r="D66" s="2">
        <f>'PR-RAS'!E70</f>
        <v>0</v>
      </c>
      <c r="E66" s="2">
        <v>0</v>
      </c>
      <c r="F66" s="2">
        <v>0</v>
      </c>
      <c r="G66" s="3">
        <f t="shared" si="0"/>
        <v>50629.05315</v>
      </c>
      <c r="H66" s="3">
        <f t="shared" si="1"/>
        <v>0.48999999999068677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5985.11</v>
      </c>
      <c r="D78" s="2">
        <f>'PR-RAS'!E82</f>
        <v>5429.25</v>
      </c>
      <c r="E78" s="2">
        <v>0</v>
      </c>
      <c r="F78" s="2">
        <v>0</v>
      </c>
      <c r="G78" s="3">
        <f t="shared" si="0"/>
        <v>1296.9579699999999</v>
      </c>
      <c r="H78" s="3">
        <f t="shared" si="1"/>
        <v>0.35999999999967258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5985.11</v>
      </c>
      <c r="D79" s="2">
        <f>'PR-RAS'!E83</f>
        <v>5429.25</v>
      </c>
      <c r="E79" s="2">
        <v>0</v>
      </c>
      <c r="F79" s="2">
        <v>0</v>
      </c>
      <c r="G79" s="3">
        <f t="shared" si="0"/>
        <v>1313.8015800000001</v>
      </c>
      <c r="H79" s="3">
        <f t="shared" si="1"/>
        <v>0.35999999999967258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0.11</v>
      </c>
      <c r="D81" s="2">
        <f>'PR-RAS'!E85</f>
        <v>0</v>
      </c>
      <c r="E81" s="2">
        <v>0</v>
      </c>
      <c r="F81" s="2">
        <v>0</v>
      </c>
      <c r="G81" s="3">
        <f t="shared" si="0"/>
        <v>8.8000000000000005E-3</v>
      </c>
      <c r="H81" s="3">
        <f t="shared" si="1"/>
        <v>0.11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5985</v>
      </c>
      <c r="D84" s="2">
        <f>'PR-RAS'!E88</f>
        <v>5429.25</v>
      </c>
      <c r="E84" s="2">
        <v>0</v>
      </c>
      <c r="F84" s="2">
        <v>0</v>
      </c>
      <c r="G84" s="3">
        <f t="shared" si="0"/>
        <v>1398.0105000000001</v>
      </c>
      <c r="H84" s="3">
        <f t="shared" si="1"/>
        <v>0.25</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8000</v>
      </c>
      <c r="D102" s="2">
        <f>'PR-RAS'!E106</f>
        <v>722</v>
      </c>
      <c r="E102" s="2">
        <v>0</v>
      </c>
      <c r="F102" s="2">
        <v>0</v>
      </c>
      <c r="G102" s="3">
        <f t="shared" si="0"/>
        <v>953.84400000000005</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8000</v>
      </c>
      <c r="D108" s="2">
        <f>'PR-RAS'!E112</f>
        <v>722</v>
      </c>
      <c r="E108" s="2">
        <v>0</v>
      </c>
      <c r="F108" s="2">
        <v>0</v>
      </c>
      <c r="G108" s="3">
        <f t="shared" si="0"/>
        <v>1010.5079999999999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8000</v>
      </c>
      <c r="D113" s="2">
        <f>'PR-RAS'!E117</f>
        <v>722</v>
      </c>
      <c r="E113" s="2">
        <v>0</v>
      </c>
      <c r="F113" s="2">
        <v>0</v>
      </c>
      <c r="G113" s="3">
        <f t="shared" si="0"/>
        <v>1057.7280000000001</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426549.52</v>
      </c>
      <c r="D121" s="2">
        <f>'PR-RAS'!E125</f>
        <v>307032.81999999995</v>
      </c>
      <c r="E121" s="2">
        <v>0</v>
      </c>
      <c r="F121" s="2">
        <v>0</v>
      </c>
      <c r="G121" s="3">
        <f t="shared" si="0"/>
        <v>124873.81919999998</v>
      </c>
      <c r="H121" s="3">
        <f t="shared" si="1"/>
        <v>0.66000000003259629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380039.52</v>
      </c>
      <c r="D122" s="2">
        <f>'PR-RAS'!E126</f>
        <v>305032.81999999995</v>
      </c>
      <c r="E122" s="2">
        <v>0</v>
      </c>
      <c r="F122" s="2">
        <v>0</v>
      </c>
      <c r="G122" s="3">
        <f t="shared" si="0"/>
        <v>119802.72435999999</v>
      </c>
      <c r="H122" s="3">
        <f t="shared" si="1"/>
        <v>0.66000000003259629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22954.84</v>
      </c>
      <c r="D123" s="2">
        <f>'PR-RAS'!E127</f>
        <v>27106.66</v>
      </c>
      <c r="E123" s="2">
        <v>0</v>
      </c>
      <c r="F123" s="2">
        <v>0</v>
      </c>
      <c r="G123" s="3">
        <f t="shared" si="0"/>
        <v>9414.5155200000008</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357084.68</v>
      </c>
      <c r="D124" s="2">
        <f>'PR-RAS'!E128</f>
        <v>277926.15999999997</v>
      </c>
      <c r="E124" s="2">
        <v>0</v>
      </c>
      <c r="F124" s="2">
        <v>0</v>
      </c>
      <c r="G124" s="3">
        <f t="shared" si="0"/>
        <v>112291.251</v>
      </c>
      <c r="H124" s="3">
        <f t="shared" si="1"/>
        <v>0.47999999998137355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46510</v>
      </c>
      <c r="D125" s="2">
        <f>'PR-RAS'!E129</f>
        <v>2000</v>
      </c>
      <c r="E125" s="2">
        <v>0</v>
      </c>
      <c r="F125" s="2">
        <v>0</v>
      </c>
      <c r="G125" s="3">
        <f t="shared" si="0"/>
        <v>6263.24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2000</v>
      </c>
      <c r="E126" s="2">
        <v>0</v>
      </c>
      <c r="F126" s="2">
        <v>0</v>
      </c>
      <c r="G126" s="3">
        <f t="shared" si="0"/>
        <v>500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46510</v>
      </c>
      <c r="D127" s="2">
        <f>'PR-RAS'!E131</f>
        <v>0</v>
      </c>
      <c r="E127" s="2">
        <v>0</v>
      </c>
      <c r="F127" s="2">
        <v>0</v>
      </c>
      <c r="G127" s="3">
        <f t="shared" si="0"/>
        <v>5860.26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1591603.03</v>
      </c>
      <c r="D130" s="2">
        <f>'PR-RAS'!E134</f>
        <v>1697063.48</v>
      </c>
      <c r="E130" s="2">
        <v>0</v>
      </c>
      <c r="F130" s="2">
        <v>0</v>
      </c>
      <c r="G130" s="3">
        <f t="shared" si="0"/>
        <v>643159.16871</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1591603.03</v>
      </c>
      <c r="D131" s="2">
        <f>'PR-RAS'!E135</f>
        <v>1697063.48</v>
      </c>
      <c r="E131" s="2">
        <v>0</v>
      </c>
      <c r="F131" s="2">
        <v>0</v>
      </c>
      <c r="G131" s="3">
        <f t="shared" si="0"/>
        <v>648144.89870000002</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1422223.57</v>
      </c>
      <c r="D132" s="2">
        <f>'PR-RAS'!E136</f>
        <v>1688291.09</v>
      </c>
      <c r="E132" s="2">
        <v>0</v>
      </c>
      <c r="F132" s="2">
        <v>0</v>
      </c>
      <c r="G132" s="3">
        <f t="shared" si="0"/>
        <v>628643.55325</v>
      </c>
      <c r="H132" s="3">
        <f t="shared" si="1"/>
        <v>0.52000000001862645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169379.46</v>
      </c>
      <c r="D133" s="2">
        <f>'PR-RAS'!E137</f>
        <v>8772.39</v>
      </c>
      <c r="E133" s="2">
        <v>0</v>
      </c>
      <c r="F133" s="2">
        <v>0</v>
      </c>
      <c r="G133" s="3">
        <f t="shared" si="0"/>
        <v>24673.999680000001</v>
      </c>
      <c r="H133" s="3">
        <f t="shared" si="1"/>
        <v>0.84999999999126885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1693868.5999999999</v>
      </c>
      <c r="D148" s="2">
        <f>'PR-RAS'!E152</f>
        <v>1976994.0600000003</v>
      </c>
      <c r="E148" s="2">
        <v>0</v>
      </c>
      <c r="F148" s="2">
        <v>0</v>
      </c>
      <c r="G148" s="3">
        <f t="shared" si="0"/>
        <v>830234.93784000003</v>
      </c>
      <c r="H148" s="3">
        <f t="shared" si="1"/>
        <v>0.46000000042840838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1323359.92</v>
      </c>
      <c r="D149" s="2">
        <f>'PR-RAS'!E153</f>
        <v>1520317.4700000002</v>
      </c>
      <c r="E149" s="2">
        <v>0</v>
      </c>
      <c r="F149" s="2">
        <v>0</v>
      </c>
      <c r="G149" s="3">
        <f t="shared" si="0"/>
        <v>645871.23927999998</v>
      </c>
      <c r="H149" s="3">
        <f t="shared" si="1"/>
        <v>0.55000000027939677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1062130.6599999999</v>
      </c>
      <c r="D150" s="2">
        <f>'PR-RAS'!E154</f>
        <v>1202050.31</v>
      </c>
      <c r="E150" s="2">
        <v>0</v>
      </c>
      <c r="F150" s="2">
        <v>0</v>
      </c>
      <c r="G150" s="3">
        <f t="shared" si="0"/>
        <v>516468.46072000003</v>
      </c>
      <c r="H150" s="3">
        <f t="shared" si="1"/>
        <v>0.65000000013969839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1028148.71</v>
      </c>
      <c r="D151" s="2">
        <f>'PR-RAS'!E155</f>
        <v>1156309.8600000001</v>
      </c>
      <c r="E151" s="2">
        <v>0</v>
      </c>
      <c r="F151" s="2">
        <v>0</v>
      </c>
      <c r="G151" s="3">
        <f t="shared" si="0"/>
        <v>501115.26449999999</v>
      </c>
      <c r="H151" s="3">
        <f t="shared" si="1"/>
        <v>0.42999999993480742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33981.949999999997</v>
      </c>
      <c r="D153" s="2">
        <f>'PR-RAS'!E157</f>
        <v>45740.45</v>
      </c>
      <c r="E153" s="2">
        <v>0</v>
      </c>
      <c r="F153" s="2">
        <v>0</v>
      </c>
      <c r="G153" s="3">
        <f t="shared" si="0"/>
        <v>19070.353199999998</v>
      </c>
      <c r="H153" s="3">
        <f t="shared" si="1"/>
        <v>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88152.07</v>
      </c>
      <c r="D155" s="2">
        <f>'PR-RAS'!E159</f>
        <v>119974.52</v>
      </c>
      <c r="E155" s="2">
        <v>0</v>
      </c>
      <c r="F155" s="2">
        <v>0</v>
      </c>
      <c r="G155" s="3">
        <f t="shared" si="0"/>
        <v>50527.570939999998</v>
      </c>
      <c r="H155" s="3">
        <f t="shared" si="1"/>
        <v>0.55000000000291038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173077.19</v>
      </c>
      <c r="D156" s="2">
        <f>'PR-RAS'!E160</f>
        <v>198292.64</v>
      </c>
      <c r="E156" s="2">
        <v>0</v>
      </c>
      <c r="F156" s="2">
        <v>0</v>
      </c>
      <c r="G156" s="3">
        <f t="shared" si="0"/>
        <v>88297.682849999997</v>
      </c>
      <c r="H156" s="3">
        <f t="shared" si="1"/>
        <v>0.54999999998835847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173077.19</v>
      </c>
      <c r="D158" s="2">
        <f>'PR-RAS'!E162</f>
        <v>198292.64</v>
      </c>
      <c r="E158" s="2">
        <v>0</v>
      </c>
      <c r="F158" s="2">
        <v>0</v>
      </c>
      <c r="G158" s="3">
        <f t="shared" si="0"/>
        <v>89437.007789999989</v>
      </c>
      <c r="H158" s="3">
        <f t="shared" si="1"/>
        <v>0.54999999998835847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369392.44999999995</v>
      </c>
      <c r="D160" s="2">
        <f>'PR-RAS'!E164</f>
        <v>455795.84</v>
      </c>
      <c r="E160" s="2">
        <v>0</v>
      </c>
      <c r="F160" s="2">
        <v>0</v>
      </c>
      <c r="G160" s="3">
        <f t="shared" si="0"/>
        <v>203676.47666999997</v>
      </c>
      <c r="H160" s="3">
        <f t="shared" si="1"/>
        <v>0.6099999999278225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58885.440000000002</v>
      </c>
      <c r="D161" s="2">
        <f>'PR-RAS'!E165</f>
        <v>65713.040000000008</v>
      </c>
      <c r="E161" s="2">
        <v>0</v>
      </c>
      <c r="F161" s="2">
        <v>0</v>
      </c>
      <c r="G161" s="3">
        <f t="shared" si="0"/>
        <v>30449.843200000003</v>
      </c>
      <c r="H161" s="3">
        <f t="shared" si="1"/>
        <v>0.48000000001047738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20965.14</v>
      </c>
      <c r="D162" s="2">
        <f>'PR-RAS'!E166</f>
        <v>29598.94</v>
      </c>
      <c r="E162" s="2">
        <v>0</v>
      </c>
      <c r="F162" s="2">
        <v>0</v>
      </c>
      <c r="G162" s="3">
        <f t="shared" si="0"/>
        <v>12906.246219999999</v>
      </c>
      <c r="H162" s="3">
        <f t="shared" si="1"/>
        <v>0.2000000000007276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17436.55</v>
      </c>
      <c r="D163" s="2">
        <f>'PR-RAS'!E167</f>
        <v>17697.5</v>
      </c>
      <c r="E163" s="2">
        <v>0</v>
      </c>
      <c r="F163" s="2">
        <v>0</v>
      </c>
      <c r="G163" s="3">
        <f t="shared" si="0"/>
        <v>8558.7111000000004</v>
      </c>
      <c r="H163" s="3">
        <f t="shared" si="1"/>
        <v>0.9500000000007276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4161.75</v>
      </c>
      <c r="D164" s="2">
        <f>'PR-RAS'!E168</f>
        <v>3035</v>
      </c>
      <c r="E164" s="2">
        <v>0</v>
      </c>
      <c r="F164" s="2">
        <v>0</v>
      </c>
      <c r="G164" s="3">
        <f t="shared" si="0"/>
        <v>1667.7752500000001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16322</v>
      </c>
      <c r="D165" s="2">
        <f>'PR-RAS'!E169</f>
        <v>15381.6</v>
      </c>
      <c r="E165" s="2">
        <v>0</v>
      </c>
      <c r="F165" s="2">
        <v>0</v>
      </c>
      <c r="G165" s="3">
        <f t="shared" si="0"/>
        <v>7721.9727999999996</v>
      </c>
      <c r="H165" s="3">
        <f t="shared" si="1"/>
        <v>0.3999999999996362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91883.59</v>
      </c>
      <c r="D166" s="2">
        <f>'PR-RAS'!E170</f>
        <v>97229.61</v>
      </c>
      <c r="E166" s="2">
        <v>0</v>
      </c>
      <c r="F166" s="2">
        <v>0</v>
      </c>
      <c r="G166" s="3">
        <f t="shared" si="0"/>
        <v>47246.563650000004</v>
      </c>
      <c r="H166" s="3">
        <f t="shared" si="1"/>
        <v>0.80000000000291038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4798.45</v>
      </c>
      <c r="D167" s="2">
        <f>'PR-RAS'!E171</f>
        <v>6277.22</v>
      </c>
      <c r="E167" s="2">
        <v>0</v>
      </c>
      <c r="F167" s="2">
        <v>0</v>
      </c>
      <c r="G167" s="3">
        <f t="shared" si="0"/>
        <v>2880.5797400000001</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29612.19</v>
      </c>
      <c r="D168" s="2">
        <f>'PR-RAS'!E172</f>
        <v>23396.95</v>
      </c>
      <c r="E168" s="2">
        <v>0</v>
      </c>
      <c r="F168" s="2">
        <v>0</v>
      </c>
      <c r="G168" s="3">
        <f t="shared" si="0"/>
        <v>12759.81703</v>
      </c>
      <c r="H168" s="3">
        <f t="shared" si="1"/>
        <v>0.23999999999796273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52441.279999999999</v>
      </c>
      <c r="D169" s="2">
        <f>'PR-RAS'!E173</f>
        <v>48914.19</v>
      </c>
      <c r="E169" s="2">
        <v>0</v>
      </c>
      <c r="F169" s="2">
        <v>0</v>
      </c>
      <c r="G169" s="3">
        <f t="shared" si="0"/>
        <v>25245.302880000003</v>
      </c>
      <c r="H169" s="3">
        <f t="shared" si="1"/>
        <v>0.47000000000116415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1332.48</v>
      </c>
      <c r="D170" s="2">
        <f>'PR-RAS'!E174</f>
        <v>1258.6300000000001</v>
      </c>
      <c r="E170" s="2">
        <v>0</v>
      </c>
      <c r="F170" s="2">
        <v>0</v>
      </c>
      <c r="G170" s="3">
        <f t="shared" si="0"/>
        <v>650.60606000000007</v>
      </c>
      <c r="H170" s="3">
        <f t="shared" si="1"/>
        <v>0.84999999999990905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3193.73</v>
      </c>
      <c r="D171" s="2">
        <f>'PR-RAS'!E175</f>
        <v>17272.73</v>
      </c>
      <c r="E171" s="2">
        <v>0</v>
      </c>
      <c r="F171" s="2">
        <v>0</v>
      </c>
      <c r="G171" s="3">
        <f t="shared" si="0"/>
        <v>6415.6623000000009</v>
      </c>
      <c r="H171" s="3">
        <f t="shared" si="1"/>
        <v>0.54000000000041837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505.46</v>
      </c>
      <c r="D173" s="2">
        <f>'PR-RAS'!E177</f>
        <v>109.89</v>
      </c>
      <c r="E173" s="2">
        <v>0</v>
      </c>
      <c r="F173" s="2">
        <v>0</v>
      </c>
      <c r="G173" s="3">
        <f t="shared" si="0"/>
        <v>124.74127999999999</v>
      </c>
      <c r="H173" s="3">
        <f t="shared" si="1"/>
        <v>0.56999999999997897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191727.08000000002</v>
      </c>
      <c r="D174" s="2">
        <f>'PR-RAS'!E178</f>
        <v>238793.5</v>
      </c>
      <c r="E174" s="2">
        <v>0</v>
      </c>
      <c r="F174" s="2">
        <v>0</v>
      </c>
      <c r="G174" s="3">
        <f t="shared" si="0"/>
        <v>115791.33584</v>
      </c>
      <c r="H174" s="3">
        <f t="shared" si="1"/>
        <v>0.58000000001629815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4478.72</v>
      </c>
      <c r="D175" s="2">
        <f>'PR-RAS'!E179</f>
        <v>4997.59</v>
      </c>
      <c r="E175" s="2">
        <v>0</v>
      </c>
      <c r="F175" s="2">
        <v>0</v>
      </c>
      <c r="G175" s="3">
        <f t="shared" si="0"/>
        <v>2518.4585999999999</v>
      </c>
      <c r="H175" s="3">
        <f t="shared" si="1"/>
        <v>0.68999999999959982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32325.14</v>
      </c>
      <c r="D176" s="2">
        <f>'PR-RAS'!E180</f>
        <v>16200.22</v>
      </c>
      <c r="E176" s="2">
        <v>0</v>
      </c>
      <c r="F176" s="2">
        <v>0</v>
      </c>
      <c r="G176" s="3">
        <f t="shared" si="0"/>
        <v>11326.976499999999</v>
      </c>
      <c r="H176" s="3">
        <f t="shared" si="1"/>
        <v>0.35999999999876309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13095.23</v>
      </c>
      <c r="E177" s="2">
        <v>0</v>
      </c>
      <c r="F177" s="2">
        <v>0</v>
      </c>
      <c r="G177" s="3">
        <f t="shared" si="0"/>
        <v>4609.5209599999998</v>
      </c>
      <c r="H177" s="3">
        <f t="shared" si="1"/>
        <v>0.22999999999956344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6724.07</v>
      </c>
      <c r="D178" s="2">
        <f>'PR-RAS'!E182</f>
        <v>8684.34</v>
      </c>
      <c r="E178" s="2">
        <v>0</v>
      </c>
      <c r="F178" s="2">
        <v>0</v>
      </c>
      <c r="G178" s="3">
        <f t="shared" si="0"/>
        <v>4264.4167499999994</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5112.9399999999996</v>
      </c>
      <c r="D179" s="2">
        <f>'PR-RAS'!E183</f>
        <v>7035.82</v>
      </c>
      <c r="E179" s="2">
        <v>0</v>
      </c>
      <c r="F179" s="2">
        <v>0</v>
      </c>
      <c r="G179" s="3">
        <f t="shared" si="0"/>
        <v>3414.8552399999994</v>
      </c>
      <c r="H179" s="3">
        <f t="shared" si="1"/>
        <v>0.24000000000069122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3697</v>
      </c>
      <c r="D180" s="2">
        <f>'PR-RAS'!E184</f>
        <v>430.78</v>
      </c>
      <c r="E180" s="2">
        <v>0</v>
      </c>
      <c r="F180" s="2">
        <v>0</v>
      </c>
      <c r="G180" s="3">
        <f t="shared" si="0"/>
        <v>815.98223999999982</v>
      </c>
      <c r="H180" s="3">
        <f t="shared" si="1"/>
        <v>0.22000000000002728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42229.04</v>
      </c>
      <c r="D181" s="2">
        <f>'PR-RAS'!E185</f>
        <v>56631.39</v>
      </c>
      <c r="E181" s="2">
        <v>0</v>
      </c>
      <c r="F181" s="2">
        <v>0</v>
      </c>
      <c r="G181" s="3">
        <f t="shared" si="0"/>
        <v>27988.527600000001</v>
      </c>
      <c r="H181" s="3">
        <f t="shared" si="1"/>
        <v>0.43000000000029104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7503.65</v>
      </c>
      <c r="D182" s="2">
        <f>'PR-RAS'!E186</f>
        <v>11598.48</v>
      </c>
      <c r="E182" s="2">
        <v>0</v>
      </c>
      <c r="F182" s="2">
        <v>0</v>
      </c>
      <c r="G182" s="3">
        <f t="shared" si="0"/>
        <v>5556.81041</v>
      </c>
      <c r="H182" s="3">
        <f t="shared" si="1"/>
        <v>0.82999999999992724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89656.52</v>
      </c>
      <c r="D183" s="2">
        <f>'PR-RAS'!E187</f>
        <v>120119.65</v>
      </c>
      <c r="E183" s="2">
        <v>0</v>
      </c>
      <c r="F183" s="2">
        <v>0</v>
      </c>
      <c r="G183" s="3">
        <f t="shared" si="0"/>
        <v>60041.039239999998</v>
      </c>
      <c r="H183" s="3">
        <f t="shared" si="1"/>
        <v>0.83000000000174623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405</v>
      </c>
      <c r="D184" s="2">
        <f>'PR-RAS'!E188</f>
        <v>30</v>
      </c>
      <c r="E184" s="2">
        <v>0</v>
      </c>
      <c r="F184" s="2">
        <v>0</v>
      </c>
      <c r="G184" s="3">
        <f t="shared" si="0"/>
        <v>85.094999999999999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26491.339999999997</v>
      </c>
      <c r="D190" s="2">
        <f>'PR-RAS'!E194</f>
        <v>54029.689999999995</v>
      </c>
      <c r="E190" s="2">
        <v>0</v>
      </c>
      <c r="F190" s="2">
        <v>0</v>
      </c>
      <c r="G190" s="3">
        <f t="shared" si="0"/>
        <v>25430.086079999994</v>
      </c>
      <c r="H190" s="3">
        <f t="shared" si="1"/>
        <v>0.65000000000145519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465.3</v>
      </c>
      <c r="D191" s="2">
        <f>'PR-RAS'!E195</f>
        <v>1954.54</v>
      </c>
      <c r="E191" s="2">
        <v>0</v>
      </c>
      <c r="F191" s="2">
        <v>0</v>
      </c>
      <c r="G191" s="3">
        <f t="shared" si="0"/>
        <v>831.13220000000001</v>
      </c>
      <c r="H191" s="3">
        <f t="shared" si="1"/>
        <v>0.76000000000004775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12436.15</v>
      </c>
      <c r="D192" s="2">
        <f>'PR-RAS'!E196</f>
        <v>13221.58</v>
      </c>
      <c r="E192" s="2">
        <v>0</v>
      </c>
      <c r="F192" s="2">
        <v>0</v>
      </c>
      <c r="G192" s="3">
        <f t="shared" si="0"/>
        <v>7425.9482099999996</v>
      </c>
      <c r="H192" s="3">
        <f t="shared" si="1"/>
        <v>0.56999999999970896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9711.11</v>
      </c>
      <c r="D193" s="2">
        <f>'PR-RAS'!E197</f>
        <v>18826.89</v>
      </c>
      <c r="E193" s="2">
        <v>0</v>
      </c>
      <c r="F193" s="2">
        <v>0</v>
      </c>
      <c r="G193" s="3">
        <f t="shared" si="0"/>
        <v>9094.0588800000005</v>
      </c>
      <c r="H193" s="3">
        <f t="shared" si="1"/>
        <v>0.22000000000116415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603.92999999999995</v>
      </c>
      <c r="D194" s="2">
        <f>'PR-RAS'!E198</f>
        <v>13685.54</v>
      </c>
      <c r="E194" s="2">
        <v>0</v>
      </c>
      <c r="F194" s="2">
        <v>0</v>
      </c>
      <c r="G194" s="3">
        <f t="shared" si="0"/>
        <v>5399.1769300000005</v>
      </c>
      <c r="H194" s="3">
        <f t="shared" si="1"/>
        <v>0.52999999999917691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1896.59</v>
      </c>
      <c r="D195" s="2">
        <f>'PR-RAS'!E199</f>
        <v>374.63</v>
      </c>
      <c r="E195" s="2">
        <v>0</v>
      </c>
      <c r="F195" s="2">
        <v>0</v>
      </c>
      <c r="G195" s="3">
        <f t="shared" si="0"/>
        <v>513.29489999999998</v>
      </c>
      <c r="H195" s="3">
        <f t="shared" si="1"/>
        <v>0.7800000000000864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1378.26</v>
      </c>
      <c r="D197" s="2">
        <f>'PR-RAS'!E201</f>
        <v>5966.51</v>
      </c>
      <c r="E197" s="2">
        <v>0</v>
      </c>
      <c r="F197" s="2">
        <v>0</v>
      </c>
      <c r="G197" s="3">
        <f t="shared" si="0"/>
        <v>2609.0108800000003</v>
      </c>
      <c r="H197" s="3">
        <f t="shared" si="1"/>
        <v>0.74999999999977263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1116.23</v>
      </c>
      <c r="D198" s="2">
        <f>'PR-RAS'!E202</f>
        <v>880.75</v>
      </c>
      <c r="E198" s="2">
        <v>0</v>
      </c>
      <c r="F198" s="2">
        <v>0</v>
      </c>
      <c r="G198" s="3">
        <f t="shared" si="0"/>
        <v>566.91281000000004</v>
      </c>
      <c r="H198" s="3">
        <f t="shared" si="1"/>
        <v>0.48000000000001819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1116.23</v>
      </c>
      <c r="D212" s="2">
        <f>'PR-RAS'!E216</f>
        <v>880.75</v>
      </c>
      <c r="E212" s="2">
        <v>0</v>
      </c>
      <c r="F212" s="2">
        <v>0</v>
      </c>
      <c r="G212" s="3">
        <f t="shared" si="0"/>
        <v>607.20102999999995</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914.83</v>
      </c>
      <c r="D213" s="2">
        <f>'PR-RAS'!E217</f>
        <v>814.11</v>
      </c>
      <c r="E213" s="2">
        <v>0</v>
      </c>
      <c r="F213" s="2">
        <v>0</v>
      </c>
      <c r="G213" s="3">
        <f t="shared" si="0"/>
        <v>539.12660000000005</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201.4</v>
      </c>
      <c r="D214" s="2">
        <f>'PR-RAS'!E218</f>
        <v>0</v>
      </c>
      <c r="E214" s="2">
        <v>0</v>
      </c>
      <c r="F214" s="2">
        <v>0</v>
      </c>
      <c r="G214" s="3">
        <f t="shared" si="0"/>
        <v>42.898200000000003</v>
      </c>
      <c r="H214" s="3">
        <f t="shared" si="1"/>
        <v>0.40000000000000568</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66.64</v>
      </c>
      <c r="E215" s="2">
        <v>0</v>
      </c>
      <c r="F215" s="2">
        <v>0</v>
      </c>
      <c r="G215" s="3">
        <f t="shared" si="0"/>
        <v>28.521919999999998</v>
      </c>
      <c r="H215" s="3">
        <f t="shared" si="1"/>
        <v>0.35999999999999943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1693868.5999999999</v>
      </c>
      <c r="D295" s="2">
        <f>'PR-RAS'!E299</f>
        <v>1976994.0600000003</v>
      </c>
      <c r="E295" s="2">
        <v>0</v>
      </c>
      <c r="F295" s="2">
        <v>0</v>
      </c>
      <c r="G295" s="3">
        <f t="shared" si="12"/>
        <v>1660469.8756800001</v>
      </c>
      <c r="H295" s="3">
        <f t="shared" si="13"/>
        <v>0.46000000042840838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1153270.07</v>
      </c>
      <c r="D296" s="2">
        <f>'PR-RAS'!E300</f>
        <v>103811.4299999997</v>
      </c>
      <c r="E296" s="2">
        <v>0</v>
      </c>
      <c r="F296" s="2">
        <v>0</v>
      </c>
      <c r="G296" s="3">
        <f t="shared" si="12"/>
        <v>401463.4143499998</v>
      </c>
      <c r="H296" s="3">
        <f t="shared" si="13"/>
        <v>0.49999999976716936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5600304.3899999997</v>
      </c>
      <c r="D298" s="2">
        <f>'PR-RAS'!E302</f>
        <v>8906306.1199999992</v>
      </c>
      <c r="E298" s="2">
        <v>0</v>
      </c>
      <c r="F298" s="2">
        <v>0</v>
      </c>
      <c r="G298" s="3">
        <f t="shared" si="12"/>
        <v>6953636.2391099995</v>
      </c>
      <c r="H298" s="3">
        <f t="shared" si="13"/>
        <v>0.50999999884516001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21326.17</v>
      </c>
      <c r="E300" s="2">
        <v>0</v>
      </c>
      <c r="F300" s="2">
        <v>0</v>
      </c>
      <c r="G300" s="3">
        <f t="shared" si="12"/>
        <v>12753.049659999999</v>
      </c>
      <c r="H300" s="3">
        <f t="shared" si="13"/>
        <v>0.16999999999825377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21326.17</v>
      </c>
      <c r="E301" s="2">
        <v>0</v>
      </c>
      <c r="F301" s="2">
        <v>0</v>
      </c>
      <c r="G301" s="3">
        <f t="shared" si="12"/>
        <v>12795.701999999999</v>
      </c>
      <c r="H301" s="3">
        <f t="shared" si="13"/>
        <v>0.16999999999825377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1156</v>
      </c>
      <c r="D303" s="2">
        <f>'PR-RAS'!E308</f>
        <v>0</v>
      </c>
      <c r="E303" s="2">
        <v>0</v>
      </c>
      <c r="F303" s="2">
        <v>0</v>
      </c>
      <c r="G303" s="3">
        <f t="shared" si="12"/>
        <v>349.11199999999997</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1156</v>
      </c>
      <c r="D316" s="2">
        <f>'PR-RAS'!E321</f>
        <v>0</v>
      </c>
      <c r="E316" s="2">
        <v>0</v>
      </c>
      <c r="F316" s="2">
        <v>0</v>
      </c>
      <c r="G316" s="3">
        <f t="shared" si="12"/>
        <v>364.14</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1156</v>
      </c>
      <c r="D331" s="2">
        <f>'PR-RAS'!E336</f>
        <v>0</v>
      </c>
      <c r="E331" s="2">
        <v>0</v>
      </c>
      <c r="F331" s="2">
        <v>0</v>
      </c>
      <c r="G331" s="3">
        <f t="shared" si="12"/>
        <v>381.48</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1156</v>
      </c>
      <c r="D332" s="2">
        <f>'PR-RAS'!E337</f>
        <v>0</v>
      </c>
      <c r="E332" s="2">
        <v>0</v>
      </c>
      <c r="F332" s="2">
        <v>0</v>
      </c>
      <c r="G332" s="3">
        <f t="shared" si="12"/>
        <v>382.63600000000002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156643.15</v>
      </c>
      <c r="D355" s="2">
        <f>'PR-RAS'!E360</f>
        <v>111088.21999999999</v>
      </c>
      <c r="E355" s="2">
        <v>0</v>
      </c>
      <c r="F355" s="2">
        <v>0</v>
      </c>
      <c r="G355" s="3">
        <f t="shared" si="12"/>
        <v>134102.13485999999</v>
      </c>
      <c r="H355" s="3">
        <f t="shared" si="13"/>
        <v>0.36999999998079147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156643.15</v>
      </c>
      <c r="D368" s="2">
        <f>'PR-RAS'!E373</f>
        <v>105374.46999999999</v>
      </c>
      <c r="E368" s="2">
        <v>0</v>
      </c>
      <c r="F368" s="2">
        <v>0</v>
      </c>
      <c r="G368" s="3">
        <f t="shared" si="12"/>
        <v>134832.89702999999</v>
      </c>
      <c r="H368" s="3">
        <f t="shared" si="13"/>
        <v>0.61999999998079147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79149.56</v>
      </c>
      <c r="D374" s="2">
        <f>'PR-RAS'!E379</f>
        <v>105028.07999999999</v>
      </c>
      <c r="E374" s="2">
        <v>0</v>
      </c>
      <c r="F374" s="2">
        <v>0</v>
      </c>
      <c r="G374" s="3">
        <f t="shared" si="12"/>
        <v>107873.73355999999</v>
      </c>
      <c r="H374" s="3">
        <f t="shared" si="13"/>
        <v>0.51999999998952262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52704.160000000003</v>
      </c>
      <c r="D375" s="2">
        <f>'PR-RAS'!E380</f>
        <v>58722.83</v>
      </c>
      <c r="E375" s="2">
        <v>0</v>
      </c>
      <c r="F375" s="2">
        <v>0</v>
      </c>
      <c r="G375" s="3">
        <f t="shared" si="12"/>
        <v>63636.032680000004</v>
      </c>
      <c r="H375" s="3">
        <f t="shared" si="13"/>
        <v>0.33000000000174623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10263.950000000001</v>
      </c>
      <c r="D377" s="2">
        <f>'PR-RAS'!E382</f>
        <v>31190.57</v>
      </c>
      <c r="E377" s="2">
        <v>0</v>
      </c>
      <c r="F377" s="2">
        <v>0</v>
      </c>
      <c r="G377" s="3">
        <f t="shared" si="12"/>
        <v>27314.55384</v>
      </c>
      <c r="H377" s="3">
        <f t="shared" si="13"/>
        <v>0.47999999999956344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807.78</v>
      </c>
      <c r="D379" s="2">
        <f>'PR-RAS'!E384</f>
        <v>4089.68</v>
      </c>
      <c r="E379" s="2">
        <v>0</v>
      </c>
      <c r="F379" s="2">
        <v>0</v>
      </c>
      <c r="G379" s="3">
        <f t="shared" si="12"/>
        <v>3397.1389199999999</v>
      </c>
      <c r="H379" s="3">
        <f t="shared" si="13"/>
        <v>0.54000000000019099</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15373.67</v>
      </c>
      <c r="D381" s="2">
        <f>'PR-RAS'!E386</f>
        <v>11025</v>
      </c>
      <c r="E381" s="2">
        <v>0</v>
      </c>
      <c r="F381" s="2">
        <v>0</v>
      </c>
      <c r="G381" s="3">
        <f t="shared" si="12"/>
        <v>14220.9946</v>
      </c>
      <c r="H381" s="3">
        <f t="shared" si="13"/>
        <v>0.32999999999992724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30983.59</v>
      </c>
      <c r="D383" s="2">
        <f>'PR-RAS'!E388</f>
        <v>0</v>
      </c>
      <c r="E383" s="2">
        <v>0</v>
      </c>
      <c r="F383" s="2">
        <v>0</v>
      </c>
      <c r="G383" s="3">
        <f t="shared" si="12"/>
        <v>11835.731380000001</v>
      </c>
      <c r="H383" s="3">
        <f t="shared" si="13"/>
        <v>0.40999999999985448</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30983.59</v>
      </c>
      <c r="D384" s="2">
        <f>'PR-RAS'!E389</f>
        <v>0</v>
      </c>
      <c r="E384" s="2">
        <v>0</v>
      </c>
      <c r="F384" s="2">
        <v>0</v>
      </c>
      <c r="G384" s="3">
        <f t="shared" si="12"/>
        <v>11866.714970000001</v>
      </c>
      <c r="H384" s="3">
        <f t="shared" si="13"/>
        <v>0.40999999999985448</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46510</v>
      </c>
      <c r="D388" s="2">
        <f>'PR-RAS'!E393</f>
        <v>346.39</v>
      </c>
      <c r="E388" s="2">
        <v>0</v>
      </c>
      <c r="F388" s="2">
        <v>0</v>
      </c>
      <c r="G388" s="3">
        <f t="shared" si="12"/>
        <v>18267.475859999999</v>
      </c>
      <c r="H388" s="3">
        <f t="shared" si="13"/>
        <v>0.38999999999998636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346.39</v>
      </c>
      <c r="E389" s="2">
        <v>0</v>
      </c>
      <c r="F389" s="2">
        <v>0</v>
      </c>
      <c r="G389" s="3">
        <f t="shared" si="12"/>
        <v>268.79863999999998</v>
      </c>
      <c r="H389" s="3">
        <f t="shared" si="13"/>
        <v>0.38999999999998636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46510</v>
      </c>
      <c r="D392" s="2">
        <f>'PR-RAS'!E397</f>
        <v>0</v>
      </c>
      <c r="E392" s="2">
        <v>0</v>
      </c>
      <c r="F392" s="2">
        <v>0</v>
      </c>
      <c r="G392" s="3">
        <f t="shared" si="12"/>
        <v>18185.41</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5713.75</v>
      </c>
      <c r="E407" s="2">
        <v>0</v>
      </c>
      <c r="F407" s="2">
        <v>0</v>
      </c>
      <c r="G407" s="3">
        <f t="shared" si="12"/>
        <v>4639.5650000000005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5713.75</v>
      </c>
      <c r="E408" s="2">
        <v>0</v>
      </c>
      <c r="F408" s="2">
        <v>0</v>
      </c>
      <c r="G408" s="3">
        <f t="shared" si="12"/>
        <v>4650.9924999999994</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155487.15</v>
      </c>
      <c r="D413" s="2">
        <f>'PR-RAS'!E418</f>
        <v>111088.21999999999</v>
      </c>
      <c r="E413" s="2">
        <v>0</v>
      </c>
      <c r="F413" s="2">
        <v>0</v>
      </c>
      <c r="G413" s="3">
        <f t="shared" si="12"/>
        <v>155597.39907999997</v>
      </c>
      <c r="H413" s="3">
        <f t="shared" si="13"/>
        <v>0.36999999998079147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5343186.97</v>
      </c>
      <c r="D415" s="2">
        <f>'PR-RAS'!E420</f>
        <v>7777942.9100000001</v>
      </c>
      <c r="E415" s="2">
        <v>0</v>
      </c>
      <c r="F415" s="2">
        <v>0</v>
      </c>
      <c r="G415" s="3">
        <f t="shared" si="12"/>
        <v>8652216.1350599993</v>
      </c>
      <c r="H415" s="3">
        <f t="shared" si="13"/>
        <v>0.12000000011175871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2848294.67</v>
      </c>
      <c r="D417" s="2">
        <f>'PR-RAS'!E422</f>
        <v>2080805.49</v>
      </c>
      <c r="E417" s="2">
        <v>0</v>
      </c>
      <c r="F417" s="2">
        <v>0</v>
      </c>
      <c r="G417" s="3">
        <f t="shared" si="12"/>
        <v>2916120.7504000003</v>
      </c>
      <c r="H417" s="3">
        <f t="shared" si="13"/>
        <v>0.82000000006519258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1850511.7499999998</v>
      </c>
      <c r="D418" s="2">
        <f>'PR-RAS'!E423</f>
        <v>2088082.2800000003</v>
      </c>
      <c r="E418" s="2">
        <v>0</v>
      </c>
      <c r="F418" s="2">
        <v>0</v>
      </c>
      <c r="G418" s="3">
        <f t="shared" si="12"/>
        <v>2513124.0212699999</v>
      </c>
      <c r="H418" s="3">
        <f t="shared" si="13"/>
        <v>0.53000000049360096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997782.92000000016</v>
      </c>
      <c r="D419" s="2">
        <f>'PR-RAS'!E424</f>
        <v>0</v>
      </c>
      <c r="E419" s="2">
        <v>0</v>
      </c>
      <c r="F419" s="2">
        <v>0</v>
      </c>
      <c r="G419" s="3">
        <f t="shared" si="12"/>
        <v>417073.26056000002</v>
      </c>
      <c r="H419" s="3">
        <f t="shared" si="13"/>
        <v>7.9999999841675162E-2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7276.7900000002701</v>
      </c>
      <c r="E420" s="2">
        <v>0</v>
      </c>
      <c r="F420" s="2">
        <v>0</v>
      </c>
      <c r="G420" s="3">
        <f t="shared" si="12"/>
        <v>6097.9500200002258</v>
      </c>
      <c r="H420" s="3">
        <f t="shared" si="13"/>
        <v>0.20999999972991645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257117.41999999993</v>
      </c>
      <c r="D421" s="2">
        <f>'PR-RAS'!E426</f>
        <v>1128363.209999999</v>
      </c>
      <c r="E421" s="2">
        <v>0</v>
      </c>
      <c r="F421" s="2">
        <v>0</v>
      </c>
      <c r="G421" s="3">
        <f t="shared" si="12"/>
        <v>1055814.4127999991</v>
      </c>
      <c r="H421" s="3">
        <f t="shared" si="13"/>
        <v>0.62999999895691872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21326.17</v>
      </c>
      <c r="E423" s="2">
        <v>0</v>
      </c>
      <c r="F423" s="2">
        <v>0</v>
      </c>
      <c r="G423" s="3">
        <f t="shared" si="12"/>
        <v>17999.287479999999</v>
      </c>
      <c r="H423" s="3">
        <f t="shared" si="13"/>
        <v>0.16999999999825377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2848294.67</v>
      </c>
      <c r="D637" s="2">
        <f>'PR-RAS'!E643</f>
        <v>2080805.49</v>
      </c>
      <c r="E637" s="2">
        <v>0</v>
      </c>
      <c r="F637" s="2">
        <v>0</v>
      </c>
      <c r="G637" s="3">
        <f t="shared" si="14"/>
        <v>4458299.9934</v>
      </c>
      <c r="H637" s="3">
        <f t="shared" si="15"/>
        <v>0.82000000006519258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1850511.7499999998</v>
      </c>
      <c r="D638" s="2">
        <f>'PR-RAS'!E644</f>
        <v>2088082.2800000003</v>
      </c>
      <c r="E638" s="2">
        <v>0</v>
      </c>
      <c r="F638" s="2">
        <v>0</v>
      </c>
      <c r="G638" s="3">
        <f t="shared" si="14"/>
        <v>3838992.8094700002</v>
      </c>
      <c r="H638" s="3">
        <f t="shared" si="15"/>
        <v>0.53000000049360096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997782.92000000016</v>
      </c>
      <c r="D639" s="2">
        <f>'PR-RAS'!E645</f>
        <v>0</v>
      </c>
      <c r="E639" s="2">
        <v>0</v>
      </c>
      <c r="F639" s="2">
        <v>0</v>
      </c>
      <c r="G639" s="3">
        <f t="shared" si="14"/>
        <v>636585.50296000007</v>
      </c>
      <c r="H639" s="3">
        <f t="shared" si="15"/>
        <v>7.9999999841675162E-2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7276.7900000002701</v>
      </c>
      <c r="E640" s="2">
        <v>0</v>
      </c>
      <c r="F640" s="2">
        <v>0</v>
      </c>
      <c r="G640" s="3">
        <f t="shared" si="14"/>
        <v>9299.7376200003455</v>
      </c>
      <c r="H640" s="3">
        <f t="shared" si="15"/>
        <v>0.20999999972991645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257117.41999999993</v>
      </c>
      <c r="D641" s="2">
        <f>'PR-RAS'!E647</f>
        <v>1128363.209999999</v>
      </c>
      <c r="E641" s="2">
        <v>0</v>
      </c>
      <c r="F641" s="2">
        <v>0</v>
      </c>
      <c r="G641" s="3">
        <f t="shared" si="14"/>
        <v>1608860.0575999988</v>
      </c>
      <c r="H641" s="3">
        <f t="shared" si="15"/>
        <v>0.62999999895691872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1254900.3400000001</v>
      </c>
      <c r="D643" s="2">
        <f>'PR-RAS'!E649</f>
        <v>1121086.4199999988</v>
      </c>
      <c r="E643" s="2">
        <v>0</v>
      </c>
      <c r="F643" s="2">
        <v>0</v>
      </c>
      <c r="G643" s="3">
        <f t="shared" si="14"/>
        <v>2245120.9815599988</v>
      </c>
      <c r="H643" s="3">
        <f t="shared" si="15"/>
        <v>0.75999999884516001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1323848.93</v>
      </c>
      <c r="D646" s="2">
        <f>'PR-RAS'!E653</f>
        <v>1489426.55</v>
      </c>
      <c r="E646" s="2">
        <v>0</v>
      </c>
      <c r="F646" s="2">
        <v>0</v>
      </c>
      <c r="G646" s="3">
        <f t="shared" si="14"/>
        <v>2775242.8093500002</v>
      </c>
      <c r="H646" s="3">
        <f t="shared" si="15"/>
        <v>0.52000000001862645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3164191.97</v>
      </c>
      <c r="D647" s="2">
        <f>'PR-RAS'!E654</f>
        <v>2323697.7200000002</v>
      </c>
      <c r="E647" s="2">
        <v>0</v>
      </c>
      <c r="F647" s="2">
        <v>0</v>
      </c>
      <c r="G647" s="3">
        <f t="shared" si="14"/>
        <v>5046285.46686</v>
      </c>
      <c r="H647" s="3">
        <f t="shared" si="15"/>
        <v>0.30999999959021807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2915734.05</v>
      </c>
      <c r="D648" s="2">
        <f>'PR-RAS'!E655</f>
        <v>2369378.3199999998</v>
      </c>
      <c r="E648" s="2">
        <v>0</v>
      </c>
      <c r="F648" s="2">
        <v>0</v>
      </c>
      <c r="G648" s="3">
        <f t="shared" si="14"/>
        <v>4952455.4764299998</v>
      </c>
      <c r="H648" s="3">
        <f t="shared" si="15"/>
        <v>0.36999999964609742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1572306.8500000006</v>
      </c>
      <c r="D649" s="2">
        <f>'PR-RAS'!E656</f>
        <v>1443745.9500000007</v>
      </c>
      <c r="E649" s="2">
        <v>0</v>
      </c>
      <c r="F649" s="2">
        <v>0</v>
      </c>
      <c r="G649" s="3">
        <f t="shared" si="14"/>
        <v>2889949.5900000012</v>
      </c>
      <c r="H649" s="3">
        <f t="shared" si="15"/>
        <v>0.19999999878928065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61</v>
      </c>
      <c r="D651" s="2">
        <f>'PR-RAS'!E658</f>
        <v>65</v>
      </c>
      <c r="E651" s="2">
        <v>0</v>
      </c>
      <c r="F651" s="2">
        <v>0</v>
      </c>
      <c r="G651" s="3">
        <f t="shared" si="14"/>
        <v>124.15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65</v>
      </c>
      <c r="E653" s="2">
        <v>0</v>
      </c>
      <c r="F653" s="2">
        <v>0</v>
      </c>
      <c r="G653" s="3">
        <f t="shared" si="14"/>
        <v>124.53200000000001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32560</v>
      </c>
      <c r="D676" s="2">
        <f>'PR-RAS'!E683</f>
        <v>0</v>
      </c>
      <c r="E676" s="2">
        <v>0</v>
      </c>
      <c r="F676" s="2">
        <v>0</v>
      </c>
      <c r="G676" s="3">
        <f t="shared" si="14"/>
        <v>21978</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25440</v>
      </c>
      <c r="E677" s="2">
        <v>0</v>
      </c>
      <c r="F677" s="2">
        <v>0</v>
      </c>
      <c r="G677" s="3">
        <f t="shared" si="14"/>
        <v>34394.880000000005</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778908.51</v>
      </c>
      <c r="D679" s="2">
        <f>'PR-RAS'!E686</f>
        <v>0</v>
      </c>
      <c r="E679" s="2">
        <v>0</v>
      </c>
      <c r="F679" s="2">
        <v>0</v>
      </c>
      <c r="G679" s="3">
        <f t="shared" si="14"/>
        <v>528099.96978000004</v>
      </c>
      <c r="H679" s="3">
        <f t="shared" si="15"/>
        <v>0.48999999999068677</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t="str">
        <f>'PR-RAS'!E702</f>
        <v xml:space="preserve"> </v>
      </c>
      <c r="E695" s="2">
        <v>0</v>
      </c>
      <c r="F695" s="2">
        <v>0</v>
      </c>
      <c r="G695" s="3" t="e">
        <f t="shared" si="14"/>
        <v>#VALUE!</v>
      </c>
      <c r="H695" s="3" t="e">
        <f t="shared" si="15"/>
        <v>#VALUE!</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722</v>
      </c>
      <c r="E719" s="2">
        <v>0</v>
      </c>
      <c r="F719" s="2">
        <v>0</v>
      </c>
      <c r="G719" s="3">
        <f t="shared" si="14"/>
        <v>1036.7919999999999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2382.5</v>
      </c>
      <c r="D726" s="2">
        <f>'PR-RAS'!E733</f>
        <v>600</v>
      </c>
      <c r="E726" s="2">
        <v>0</v>
      </c>
      <c r="F726" s="2">
        <v>0</v>
      </c>
      <c r="G726" s="3">
        <f t="shared" si="14"/>
        <v>2597.3125</v>
      </c>
      <c r="H726" s="3">
        <f t="shared" si="15"/>
        <v>0.5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17436.55</v>
      </c>
      <c r="D727" s="2">
        <f>'PR-RAS'!E734</f>
        <v>17697.5</v>
      </c>
      <c r="E727" s="2">
        <v>0</v>
      </c>
      <c r="F727" s="2">
        <v>0</v>
      </c>
      <c r="G727" s="3">
        <f t="shared" si="14"/>
        <v>38355.705300000001</v>
      </c>
      <c r="H727" s="3">
        <f t="shared" si="15"/>
        <v>0.9500000000007276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3697</v>
      </c>
      <c r="D729" s="2">
        <f>'PR-RAS'!E736</f>
        <v>430.78</v>
      </c>
      <c r="E729" s="2">
        <v>0</v>
      </c>
      <c r="F729" s="2">
        <v>0</v>
      </c>
      <c r="G729" s="3">
        <f t="shared" si="14"/>
        <v>3318.6316799999995</v>
      </c>
      <c r="H729" s="3">
        <f t="shared" si="15"/>
        <v>0.22000000000002728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8145.76</v>
      </c>
      <c r="E730" s="2">
        <v>0</v>
      </c>
      <c r="F730" s="2">
        <v>0</v>
      </c>
      <c r="G730" s="3">
        <f t="shared" si="14"/>
        <v>11876.51808</v>
      </c>
      <c r="H730" s="3">
        <f t="shared" si="15"/>
        <v>0.23999999999978172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4463.1000000000004</v>
      </c>
      <c r="D731" s="2">
        <f>'PR-RAS'!E738</f>
        <v>20737.5</v>
      </c>
      <c r="E731" s="2">
        <v>0</v>
      </c>
      <c r="F731" s="2">
        <v>0</v>
      </c>
      <c r="G731" s="3">
        <f t="shared" si="14"/>
        <v>33534.812999999995</v>
      </c>
      <c r="H731" s="3">
        <f t="shared" si="15"/>
        <v>0.6000000000003638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27218.44</v>
      </c>
      <c r="D732" s="2">
        <f>'PR-RAS'!E739</f>
        <v>12636.56</v>
      </c>
      <c r="E732" s="2">
        <v>0</v>
      </c>
      <c r="F732" s="2">
        <v>0</v>
      </c>
      <c r="G732" s="3">
        <f t="shared" si="14"/>
        <v>38371.33036</v>
      </c>
      <c r="H732" s="3">
        <f t="shared" si="15"/>
        <v>0.87999999999919964</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125</v>
      </c>
      <c r="E733" s="2">
        <v>0</v>
      </c>
      <c r="F733" s="2">
        <v>0</v>
      </c>
      <c r="G733" s="3">
        <f t="shared" si="14"/>
        <v>183</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465.3</v>
      </c>
      <c r="D734" s="2">
        <f>'PR-RAS'!E741</f>
        <v>1954.54</v>
      </c>
      <c r="E734" s="2">
        <v>0</v>
      </c>
      <c r="F734" s="2">
        <v>0</v>
      </c>
      <c r="G734" s="3">
        <f t="shared" si="14"/>
        <v>3206.4205400000001</v>
      </c>
      <c r="H734" s="3">
        <f t="shared" si="15"/>
        <v>0.76000000000004775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2982.89</v>
      </c>
      <c r="D735" s="2">
        <f>'PR-RAS'!E742</f>
        <v>0</v>
      </c>
      <c r="E735" s="2">
        <v>0</v>
      </c>
      <c r="F735" s="2">
        <v>0</v>
      </c>
      <c r="G735" s="3">
        <f t="shared" si="14"/>
        <v>2189.4412600000001</v>
      </c>
      <c r="H735" s="3">
        <f t="shared" si="15"/>
        <v>0.11000000000012733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38.93</v>
      </c>
      <c r="D736" s="2">
        <f>'PR-RAS'!E743</f>
        <v>13120.54</v>
      </c>
      <c r="E736" s="2">
        <v>0</v>
      </c>
      <c r="F736" s="2">
        <v>0</v>
      </c>
      <c r="G736" s="3">
        <f t="shared" ref="G736:G737" si="28">(B736/1000)*(C736*1+D736*2)</f>
        <v>19315.807350000003</v>
      </c>
      <c r="H736" s="3">
        <f t="shared" ref="H736:H737" si="29">ABS(C736-ROUND(C736,0))+ABS(D736-ROUND(D736,0))</f>
        <v>0.52999999999912717</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0</v>
      </c>
      <c r="E737" s="2">
        <v>0</v>
      </c>
      <c r="F737" s="2">
        <v>0</v>
      </c>
      <c r="G737" s="3">
        <f t="shared" si="28"/>
        <v>856.70399999999995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390007.24</v>
      </c>
      <c r="D1581" s="7"/>
      <c r="E1581" s="7">
        <v>0</v>
      </c>
      <c r="F1581" s="7">
        <v>0</v>
      </c>
      <c r="G1581" s="8">
        <f t="shared" ref="G1581:G1685" si="70">B1581/1000*C1581</f>
        <v>390.00724000000002</v>
      </c>
      <c r="H1581" s="8">
        <f t="shared" ref="H1581:H1685" si="71">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2121644.75</v>
      </c>
      <c r="D1582" s="2">
        <v>0</v>
      </c>
      <c r="E1582" s="2">
        <v>0</v>
      </c>
      <c r="F1582" s="2">
        <v>0</v>
      </c>
      <c r="G1582" s="3">
        <f t="shared" si="70"/>
        <v>4243.2894999999999</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2010134.34</v>
      </c>
      <c r="D1584" s="2">
        <v>0</v>
      </c>
      <c r="E1584" s="2">
        <v>0</v>
      </c>
      <c r="F1584" s="2">
        <v>0</v>
      </c>
      <c r="G1584" s="3">
        <f t="shared" si="70"/>
        <v>8040.5373600000003</v>
      </c>
      <c r="H1584" s="3">
        <f t="shared" si="71"/>
        <v>0.34000000008381903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1528295.65</v>
      </c>
      <c r="D1585" s="2">
        <v>0</v>
      </c>
      <c r="E1585" s="2">
        <v>0</v>
      </c>
      <c r="F1585" s="2">
        <v>0</v>
      </c>
      <c r="G1585" s="3">
        <f t="shared" si="70"/>
        <v>7641.4782500000001</v>
      </c>
      <c r="H1585" s="3">
        <f t="shared" si="71"/>
        <v>0.35000000009313226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413798.98</v>
      </c>
      <c r="D1586" s="2">
        <v>0</v>
      </c>
      <c r="E1586" s="2">
        <v>0</v>
      </c>
      <c r="F1586" s="2">
        <v>0</v>
      </c>
      <c r="G1586" s="3">
        <f t="shared" si="70"/>
        <v>2482.7938799999997</v>
      </c>
      <c r="H1586" s="3">
        <f t="shared" si="71"/>
        <v>2.0000000018626451E-2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802.11</v>
      </c>
      <c r="D1587" s="2">
        <v>0</v>
      </c>
      <c r="E1587" s="2">
        <v>0</v>
      </c>
      <c r="F1587" s="2">
        <v>0</v>
      </c>
      <c r="G1587" s="3">
        <f t="shared" si="70"/>
        <v>5.61477</v>
      </c>
      <c r="H1587" s="3">
        <f t="shared" si="71"/>
        <v>0.11000000000001364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67237.600000000006</v>
      </c>
      <c r="D1592" s="2">
        <v>0</v>
      </c>
      <c r="E1592" s="2">
        <v>0</v>
      </c>
      <c r="F1592" s="2">
        <v>0</v>
      </c>
      <c r="G1592" s="3">
        <f t="shared" si="70"/>
        <v>806.85120000000006</v>
      </c>
      <c r="H1592" s="3">
        <f t="shared" si="71"/>
        <v>0.39999999999417923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109409.91</v>
      </c>
      <c r="D1593" s="2">
        <v>0</v>
      </c>
      <c r="E1593" s="2">
        <v>0</v>
      </c>
      <c r="F1593" s="2">
        <v>0</v>
      </c>
      <c r="G1593" s="3">
        <f t="shared" si="70"/>
        <v>1422.3288299999999</v>
      </c>
      <c r="H1593" s="3">
        <f t="shared" si="71"/>
        <v>8.999999999650754E-2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2100.5</v>
      </c>
      <c r="D1600" s="2">
        <v>0</v>
      </c>
      <c r="E1600" s="2">
        <v>0</v>
      </c>
      <c r="F1600" s="2">
        <v>0</v>
      </c>
      <c r="G1600" s="3">
        <f>B1600/1000*C1600</f>
        <v>42.01</v>
      </c>
      <c r="H1600" s="3">
        <f>ABS(C1600-ROUND(C1600,0))</f>
        <v>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2173203.4900000002</v>
      </c>
      <c r="D1601" s="2">
        <v>0</v>
      </c>
      <c r="E1601" s="2">
        <v>0</v>
      </c>
      <c r="F1601" s="2">
        <v>0</v>
      </c>
      <c r="G1601" s="3">
        <f t="shared" si="70"/>
        <v>45637.273290000005</v>
      </c>
      <c r="H1601" s="3">
        <f t="shared" si="71"/>
        <v>0.49000000022351742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2044977.33</v>
      </c>
      <c r="D1603" s="2">
        <v>0</v>
      </c>
      <c r="E1603" s="2">
        <v>0</v>
      </c>
      <c r="F1603" s="2">
        <v>0</v>
      </c>
      <c r="G1603" s="3">
        <f t="shared" si="70"/>
        <v>47034.478589999999</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1512450.91</v>
      </c>
      <c r="D1604" s="2">
        <v>0</v>
      </c>
      <c r="E1604" s="2">
        <v>0</v>
      </c>
      <c r="F1604" s="2">
        <v>0</v>
      </c>
      <c r="G1604" s="3">
        <f t="shared" si="70"/>
        <v>36298.821839999997</v>
      </c>
      <c r="H1604" s="3">
        <f t="shared" si="71"/>
        <v>9.0000000083819032E-2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455214.61</v>
      </c>
      <c r="D1605" s="2">
        <v>0</v>
      </c>
      <c r="E1605" s="2">
        <v>0</v>
      </c>
      <c r="F1605" s="2">
        <v>0</v>
      </c>
      <c r="G1605" s="3">
        <f t="shared" si="70"/>
        <v>11380.365250000001</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878.31</v>
      </c>
      <c r="D1606" s="2">
        <v>0</v>
      </c>
      <c r="E1606" s="2">
        <v>0</v>
      </c>
      <c r="F1606" s="2">
        <v>0</v>
      </c>
      <c r="G1606" s="3">
        <f t="shared" si="70"/>
        <v>22.836059999999996</v>
      </c>
      <c r="H1606" s="3">
        <f t="shared" si="71"/>
        <v>0.30999999999994543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76433.5</v>
      </c>
      <c r="D1611" s="2">
        <v>0</v>
      </c>
      <c r="E1611" s="2">
        <v>0</v>
      </c>
      <c r="F1611" s="2">
        <v>0</v>
      </c>
      <c r="G1611" s="3">
        <f t="shared" si="70"/>
        <v>2369.4385000000002</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126233.31</v>
      </c>
      <c r="D1612" s="2">
        <v>0</v>
      </c>
      <c r="E1612" s="2">
        <v>0</v>
      </c>
      <c r="F1612" s="2">
        <v>0</v>
      </c>
      <c r="G1612" s="3">
        <f t="shared" si="70"/>
        <v>4039.4659200000001</v>
      </c>
      <c r="H1612" s="3">
        <f t="shared" si="71"/>
        <v>0.30999999999767169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1992.85</v>
      </c>
      <c r="D1619" s="2">
        <v>0</v>
      </c>
      <c r="E1619" s="2">
        <v>0</v>
      </c>
      <c r="F1619" s="2">
        <v>0</v>
      </c>
      <c r="G1619" s="3">
        <f>B1619/1000*C1619</f>
        <v>77.721149999999994</v>
      </c>
      <c r="H1619" s="3">
        <f>ABS(C1619-ROUND(C1619,0))</f>
        <v>0.15000000000009095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338448.5</v>
      </c>
      <c r="D1620" s="2">
        <v>0</v>
      </c>
      <c r="E1620" s="2">
        <v>0</v>
      </c>
      <c r="F1620" s="2">
        <v>0</v>
      </c>
      <c r="G1620" s="3">
        <f t="shared" si="70"/>
        <v>13537.94</v>
      </c>
      <c r="H1620" s="3">
        <f t="shared" si="71"/>
        <v>0.5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338448.5</v>
      </c>
      <c r="D1680" s="2">
        <v>0</v>
      </c>
      <c r="E1680" s="2">
        <v>0</v>
      </c>
      <c r="F1680" s="2">
        <v>0</v>
      </c>
      <c r="G1680" s="3">
        <f t="shared" si="70"/>
        <v>33844.85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290708.51</v>
      </c>
      <c r="D1682" s="2">
        <v>0</v>
      </c>
      <c r="E1682" s="2">
        <v>0</v>
      </c>
      <c r="F1682" s="2">
        <v>0</v>
      </c>
      <c r="G1682" s="3">
        <f t="shared" si="70"/>
        <v>29652.26802</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47739.99</v>
      </c>
      <c r="D1685" s="14">
        <v>0</v>
      </c>
      <c r="E1685" s="14">
        <v>0</v>
      </c>
      <c r="F1685" s="14">
        <v>0</v>
      </c>
      <c r="G1685" s="15">
        <f t="shared" si="70"/>
        <v>5012.69895</v>
      </c>
      <c r="H1685" s="15">
        <f t="shared" si="71"/>
        <v>1.0000000002037268E-2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24963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2847138.67</v>
      </c>
      <c r="I17" s="275">
        <f>'PR-RAS'!E6</f>
        <v>2080805.49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1693868.5999999999</v>
      </c>
      <c r="I18" s="275">
        <f>'PR-RAS'!E152</f>
        <v>1976994.0600000003</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1254900.3400000001</v>
      </c>
      <c r="I19" s="275">
        <f>'PR-RAS'!E649</f>
        <v>1121086.4199999988</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390007.24</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338448.5</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338448.5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3622047244094491" right="0.23622047244094491" top="0.74803149606299213" bottom="0.7480314960629921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topLeftCell="A735" zoomScaleNormal="100" workbookViewId="0">
      <selection activeCell="E704" sqref="E7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2847138.67</v>
      </c>
      <c r="E6" s="60">
        <f>E7+E43+E49+E82+E106+E125+E134+E140</f>
        <v>2080805.49</v>
      </c>
      <c r="F6" s="45">
        <f t="shared" ref="F6:F132" si="0">IF(D6&lt;&gt;0,IF(E6/D6&gt;=100,"&gt;&gt;100",E6/D6*100),"-")</f>
        <v>73.08409358227712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815001.01</v>
      </c>
      <c r="E49" s="60">
        <f>E50+E53+E58+E61+E64+E68+E71+E74+E77</f>
        <v>70557.94</v>
      </c>
      <c r="F49" s="45">
        <f t="shared" si="0"/>
        <v>8.6574052221113202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3532.5</v>
      </c>
      <c r="E53" s="60">
        <f t="shared" si="8"/>
        <v>45117.94</v>
      </c>
      <c r="F53" s="45">
        <f t="shared" si="0"/>
        <v>1277.2240622788393</v>
      </c>
    </row>
    <row r="54" spans="1:6" ht="12.75" customHeight="1" x14ac:dyDescent="0.2">
      <c r="A54" s="63">
        <v>6321</v>
      </c>
      <c r="B54" s="65" t="s">
        <v>111</v>
      </c>
      <c r="C54" s="247" t="s">
        <v>112</v>
      </c>
      <c r="D54" s="194">
        <v>3532.5</v>
      </c>
      <c r="E54" s="194">
        <v>45117.94</v>
      </c>
      <c r="F54" s="45">
        <f t="shared" si="0"/>
        <v>1277.2240622788393</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811468.51</v>
      </c>
      <c r="E68" s="60">
        <f t="shared" si="11"/>
        <v>25440</v>
      </c>
      <c r="F68" s="45">
        <f t="shared" si="0"/>
        <v>3.1350569598812896</v>
      </c>
    </row>
    <row r="69" spans="1:6" ht="12.75" customHeight="1" x14ac:dyDescent="0.2">
      <c r="A69" s="63" t="s">
        <v>141</v>
      </c>
      <c r="B69" s="64" t="s">
        <v>142</v>
      </c>
      <c r="C69" s="247" t="s">
        <v>141</v>
      </c>
      <c r="D69" s="194">
        <v>32560</v>
      </c>
      <c r="E69" s="194">
        <v>25440</v>
      </c>
      <c r="F69" s="45">
        <f t="shared" si="0"/>
        <v>78.132678132678137</v>
      </c>
    </row>
    <row r="70" spans="1:6" ht="24" x14ac:dyDescent="0.2">
      <c r="A70" s="63" t="s">
        <v>143</v>
      </c>
      <c r="B70" s="64" t="s">
        <v>144</v>
      </c>
      <c r="C70" s="247" t="s">
        <v>143</v>
      </c>
      <c r="D70" s="194">
        <v>778908.51</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5985.11</v>
      </c>
      <c r="E82" s="60">
        <f t="shared" si="15"/>
        <v>5429.25</v>
      </c>
      <c r="F82" s="45">
        <f t="shared" si="0"/>
        <v>90.712618481531678</v>
      </c>
    </row>
    <row r="83" spans="1:6" ht="12.75" customHeight="1" x14ac:dyDescent="0.2">
      <c r="A83" s="63">
        <v>641</v>
      </c>
      <c r="B83" s="64" t="s">
        <v>169</v>
      </c>
      <c r="C83" s="247" t="s">
        <v>170</v>
      </c>
      <c r="D83" s="60">
        <f t="shared" ref="D83:E83" si="16">SUM(D84:D90)</f>
        <v>5985.11</v>
      </c>
      <c r="E83" s="60">
        <f t="shared" si="16"/>
        <v>5429.25</v>
      </c>
      <c r="F83" s="45">
        <f t="shared" si="0"/>
        <v>90.712618481531678</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0.11</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5985</v>
      </c>
      <c r="E88" s="194">
        <v>5429.25</v>
      </c>
      <c r="F88" s="45">
        <f t="shared" si="0"/>
        <v>90.714285714285708</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8000</v>
      </c>
      <c r="E106" s="332">
        <f>E107+E112+E120+E124</f>
        <v>722</v>
      </c>
      <c r="F106" s="71">
        <f t="shared" si="0"/>
        <v>9.0250000000000004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8000</v>
      </c>
      <c r="E112" s="60">
        <f t="shared" si="20"/>
        <v>722</v>
      </c>
      <c r="F112" s="45">
        <f t="shared" si="0"/>
        <v>9.0250000000000004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8000</v>
      </c>
      <c r="E117" s="194">
        <v>722</v>
      </c>
      <c r="F117" s="45">
        <f t="shared" si="0"/>
        <v>9.0250000000000004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426549.52</v>
      </c>
      <c r="E125" s="60">
        <f t="shared" si="22"/>
        <v>307032.81999999995</v>
      </c>
      <c r="F125" s="45">
        <f t="shared" si="0"/>
        <v>71.980580355593872</v>
      </c>
    </row>
    <row r="126" spans="1:6" ht="12.75" customHeight="1" x14ac:dyDescent="0.2">
      <c r="A126" s="63">
        <v>661</v>
      </c>
      <c r="B126" s="65" t="s">
        <v>255</v>
      </c>
      <c r="C126" s="247" t="s">
        <v>256</v>
      </c>
      <c r="D126" s="60">
        <f t="shared" ref="D126:E126" si="23">SUM(D127:D128)</f>
        <v>380039.52</v>
      </c>
      <c r="E126" s="60">
        <f t="shared" si="23"/>
        <v>305032.81999999995</v>
      </c>
      <c r="F126" s="45">
        <f t="shared" si="0"/>
        <v>80.263447338318912</v>
      </c>
    </row>
    <row r="127" spans="1:6" ht="12.75" customHeight="1" x14ac:dyDescent="0.2">
      <c r="A127" s="63">
        <v>6614</v>
      </c>
      <c r="B127" s="65" t="s">
        <v>257</v>
      </c>
      <c r="C127" s="247" t="s">
        <v>258</v>
      </c>
      <c r="D127" s="194">
        <v>22954.84</v>
      </c>
      <c r="E127" s="194">
        <v>27106.66</v>
      </c>
      <c r="F127" s="45">
        <f t="shared" si="0"/>
        <v>118.08690454823471</v>
      </c>
    </row>
    <row r="128" spans="1:6" ht="12.75" customHeight="1" x14ac:dyDescent="0.2">
      <c r="A128" s="63">
        <v>6615</v>
      </c>
      <c r="B128" s="65" t="s">
        <v>259</v>
      </c>
      <c r="C128" s="247" t="s">
        <v>260</v>
      </c>
      <c r="D128" s="194">
        <v>357084.68</v>
      </c>
      <c r="E128" s="194">
        <v>277926.15999999997</v>
      </c>
      <c r="F128" s="45">
        <f t="shared" si="0"/>
        <v>77.832003322013136</v>
      </c>
    </row>
    <row r="129" spans="1:6" ht="36" x14ac:dyDescent="0.2">
      <c r="A129" s="63">
        <v>663</v>
      </c>
      <c r="B129" s="182" t="s">
        <v>261</v>
      </c>
      <c r="C129" s="247" t="s">
        <v>262</v>
      </c>
      <c r="D129" s="60">
        <f t="shared" ref="D129:E129" si="24">SUM(D130:D133)</f>
        <v>46510</v>
      </c>
      <c r="E129" s="60">
        <f t="shared" si="24"/>
        <v>2000</v>
      </c>
      <c r="F129" s="45">
        <f t="shared" si="0"/>
        <v>4.3001505052676841</v>
      </c>
    </row>
    <row r="130" spans="1:6" ht="12.75" customHeight="1" x14ac:dyDescent="0.2">
      <c r="A130" s="63">
        <v>6631</v>
      </c>
      <c r="B130" s="65" t="s">
        <v>263</v>
      </c>
      <c r="C130" s="247" t="s">
        <v>264</v>
      </c>
      <c r="D130" s="194">
        <v>0</v>
      </c>
      <c r="E130" s="194">
        <v>2000</v>
      </c>
      <c r="F130" s="45" t="str">
        <f t="shared" si="0"/>
        <v>-</v>
      </c>
    </row>
    <row r="131" spans="1:6" ht="12.75" customHeight="1" x14ac:dyDescent="0.2">
      <c r="A131" s="63">
        <v>6632</v>
      </c>
      <c r="B131" s="182" t="s">
        <v>265</v>
      </c>
      <c r="C131" s="247" t="s">
        <v>266</v>
      </c>
      <c r="D131" s="194">
        <v>46510</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1591603.03</v>
      </c>
      <c r="E134" s="60">
        <f t="shared" si="25"/>
        <v>1697063.48</v>
      </c>
      <c r="F134" s="45">
        <f t="shared" ref="F134:F229" si="26">IF(D134&lt;&gt;0,IF(E134/D134&gt;=100,"&gt;&gt;100",E134/D134*100),"-")</f>
        <v>106.62605235176011</v>
      </c>
    </row>
    <row r="135" spans="1:6" ht="24" x14ac:dyDescent="0.2">
      <c r="A135" s="63">
        <v>671</v>
      </c>
      <c r="B135" s="182" t="s">
        <v>273</v>
      </c>
      <c r="C135" s="247" t="s">
        <v>274</v>
      </c>
      <c r="D135" s="60">
        <f t="shared" ref="D135:E135" si="27">SUM(D136:D138)</f>
        <v>1591603.03</v>
      </c>
      <c r="E135" s="60">
        <f t="shared" si="27"/>
        <v>1697063.48</v>
      </c>
      <c r="F135" s="45">
        <f t="shared" si="26"/>
        <v>106.62605235176011</v>
      </c>
    </row>
    <row r="136" spans="1:6" ht="12.75" customHeight="1" x14ac:dyDescent="0.2">
      <c r="A136" s="63">
        <v>6711</v>
      </c>
      <c r="B136" s="65" t="s">
        <v>275</v>
      </c>
      <c r="C136" s="247" t="s">
        <v>276</v>
      </c>
      <c r="D136" s="194">
        <v>1422223.57</v>
      </c>
      <c r="E136" s="194">
        <v>1688291.09</v>
      </c>
      <c r="F136" s="45">
        <f t="shared" si="26"/>
        <v>118.7078547713845</v>
      </c>
    </row>
    <row r="137" spans="1:6" ht="24" x14ac:dyDescent="0.2">
      <c r="A137" s="63">
        <v>6712</v>
      </c>
      <c r="B137" s="182" t="s">
        <v>277</v>
      </c>
      <c r="C137" s="247" t="s">
        <v>278</v>
      </c>
      <c r="D137" s="194">
        <v>169379.46</v>
      </c>
      <c r="E137" s="194">
        <v>8772.39</v>
      </c>
      <c r="F137" s="45">
        <f t="shared" si="26"/>
        <v>5.1791344712044785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1693868.5999999999</v>
      </c>
      <c r="E152" s="60">
        <f>E153+E164+E202+E221+E230+E262+E273</f>
        <v>1976994.0600000003</v>
      </c>
      <c r="F152" s="45">
        <f t="shared" si="26"/>
        <v>116.71472391660136</v>
      </c>
    </row>
    <row r="153" spans="1:6" ht="12.75" customHeight="1" x14ac:dyDescent="0.2">
      <c r="A153" s="63">
        <v>31</v>
      </c>
      <c r="B153" s="64" t="s">
        <v>308</v>
      </c>
      <c r="C153" s="247" t="s">
        <v>309</v>
      </c>
      <c r="D153" s="60">
        <f t="shared" ref="D153:E153" si="30">D154+D159+D160</f>
        <v>1323359.92</v>
      </c>
      <c r="E153" s="60">
        <f t="shared" si="30"/>
        <v>1520317.4700000002</v>
      </c>
      <c r="F153" s="45">
        <f t="shared" si="26"/>
        <v>114.88314305302522</v>
      </c>
    </row>
    <row r="154" spans="1:6" ht="12.75" customHeight="1" x14ac:dyDescent="0.2">
      <c r="A154" s="63">
        <v>311</v>
      </c>
      <c r="B154" s="64" t="s">
        <v>310</v>
      </c>
      <c r="C154" s="247" t="s">
        <v>311</v>
      </c>
      <c r="D154" s="60">
        <f t="shared" ref="D154:E154" si="31">SUM(D155:D158)</f>
        <v>1062130.6599999999</v>
      </c>
      <c r="E154" s="60">
        <f t="shared" si="31"/>
        <v>1202050.31</v>
      </c>
      <c r="F154" s="45">
        <f t="shared" si="26"/>
        <v>113.17348752553667</v>
      </c>
    </row>
    <row r="155" spans="1:6" ht="12.75" customHeight="1" x14ac:dyDescent="0.2">
      <c r="A155" s="63">
        <v>3111</v>
      </c>
      <c r="B155" s="64" t="s">
        <v>312</v>
      </c>
      <c r="C155" s="247" t="s">
        <v>313</v>
      </c>
      <c r="D155" s="194">
        <v>1028148.71</v>
      </c>
      <c r="E155" s="194">
        <v>1156309.8600000001</v>
      </c>
      <c r="F155" s="45">
        <f t="shared" si="26"/>
        <v>112.46523472270854</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33981.949999999997</v>
      </c>
      <c r="E157" s="194">
        <v>45740.45</v>
      </c>
      <c r="F157" s="45">
        <f t="shared" si="26"/>
        <v>134.60219322316701</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88152.07</v>
      </c>
      <c r="E159" s="194">
        <v>119974.52</v>
      </c>
      <c r="F159" s="45">
        <f t="shared" si="26"/>
        <v>136.09949261543147</v>
      </c>
    </row>
    <row r="160" spans="1:6" ht="12.75" customHeight="1" x14ac:dyDescent="0.2">
      <c r="A160" s="63">
        <v>313</v>
      </c>
      <c r="B160" s="65" t="s">
        <v>322</v>
      </c>
      <c r="C160" s="247" t="s">
        <v>323</v>
      </c>
      <c r="D160" s="60">
        <f t="shared" ref="D160:E160" si="32">SUM(D161:D163)</f>
        <v>173077.19</v>
      </c>
      <c r="E160" s="60">
        <f t="shared" si="32"/>
        <v>198292.64</v>
      </c>
      <c r="F160" s="45">
        <f t="shared" si="26"/>
        <v>114.56890419817887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173077.19</v>
      </c>
      <c r="E162" s="194">
        <v>198292.64</v>
      </c>
      <c r="F162" s="45">
        <f t="shared" si="26"/>
        <v>114.56890419817887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369392.44999999995</v>
      </c>
      <c r="E164" s="60">
        <f>E165+E170+E178+E188+E189+E194</f>
        <v>455795.84</v>
      </c>
      <c r="F164" s="45">
        <f t="shared" si="26"/>
        <v>123.39067568922972</v>
      </c>
    </row>
    <row r="165" spans="1:6" ht="12.75" customHeight="1" x14ac:dyDescent="0.2">
      <c r="A165" s="63">
        <v>321</v>
      </c>
      <c r="B165" s="64" t="s">
        <v>332</v>
      </c>
      <c r="C165" s="247" t="s">
        <v>333</v>
      </c>
      <c r="D165" s="60">
        <f t="shared" ref="D165:E165" si="33">SUM(D166:D169)</f>
        <v>58885.440000000002</v>
      </c>
      <c r="E165" s="60">
        <f t="shared" si="33"/>
        <v>65713.040000000008</v>
      </c>
      <c r="F165" s="45">
        <f t="shared" si="26"/>
        <v>111.59471679247027</v>
      </c>
    </row>
    <row r="166" spans="1:6" ht="12.75" customHeight="1" x14ac:dyDescent="0.2">
      <c r="A166" s="63">
        <v>3211</v>
      </c>
      <c r="B166" s="64" t="s">
        <v>334</v>
      </c>
      <c r="C166" s="247" t="s">
        <v>335</v>
      </c>
      <c r="D166" s="194">
        <v>20965.14</v>
      </c>
      <c r="E166" s="194">
        <v>29598.94</v>
      </c>
      <c r="F166" s="45">
        <f t="shared" si="26"/>
        <v>141.18169494694527</v>
      </c>
    </row>
    <row r="167" spans="1:6" ht="12.75" customHeight="1" x14ac:dyDescent="0.2">
      <c r="A167" s="63">
        <v>3212</v>
      </c>
      <c r="B167" s="64" t="s">
        <v>336</v>
      </c>
      <c r="C167" s="247" t="s">
        <v>337</v>
      </c>
      <c r="D167" s="194">
        <v>17436.55</v>
      </c>
      <c r="E167" s="194">
        <v>17697.5</v>
      </c>
      <c r="F167" s="45">
        <f t="shared" si="26"/>
        <v>101.49656898870477</v>
      </c>
    </row>
    <row r="168" spans="1:6" ht="12.75" customHeight="1" x14ac:dyDescent="0.2">
      <c r="A168" s="63">
        <v>3213</v>
      </c>
      <c r="B168" s="64" t="s">
        <v>338</v>
      </c>
      <c r="C168" s="247" t="s">
        <v>339</v>
      </c>
      <c r="D168" s="194">
        <v>4161.75</v>
      </c>
      <c r="E168" s="194">
        <v>3035</v>
      </c>
      <c r="F168" s="45">
        <f t="shared" si="26"/>
        <v>72.926052742235839</v>
      </c>
    </row>
    <row r="169" spans="1:6" ht="12.75" customHeight="1" x14ac:dyDescent="0.2">
      <c r="A169" s="63">
        <v>3214</v>
      </c>
      <c r="B169" s="64" t="s">
        <v>340</v>
      </c>
      <c r="C169" s="247" t="s">
        <v>341</v>
      </c>
      <c r="D169" s="194">
        <v>16322</v>
      </c>
      <c r="E169" s="194">
        <v>15381.6</v>
      </c>
      <c r="F169" s="45">
        <f t="shared" si="26"/>
        <v>94.238451170199738</v>
      </c>
    </row>
    <row r="170" spans="1:6" ht="12.75" customHeight="1" x14ac:dyDescent="0.2">
      <c r="A170" s="63">
        <v>322</v>
      </c>
      <c r="B170" s="64" t="s">
        <v>342</v>
      </c>
      <c r="C170" s="247" t="s">
        <v>343</v>
      </c>
      <c r="D170" s="60">
        <f t="shared" ref="D170:E170" si="34">SUM(D171:D177)</f>
        <v>91883.59</v>
      </c>
      <c r="E170" s="60">
        <f t="shared" si="34"/>
        <v>97229.61</v>
      </c>
      <c r="F170" s="45">
        <f t="shared" si="26"/>
        <v>105.81825329201875</v>
      </c>
    </row>
    <row r="171" spans="1:6" ht="12.75" customHeight="1" x14ac:dyDescent="0.2">
      <c r="A171" s="63">
        <v>3221</v>
      </c>
      <c r="B171" s="64" t="s">
        <v>344</v>
      </c>
      <c r="C171" s="247" t="s">
        <v>345</v>
      </c>
      <c r="D171" s="194">
        <v>4798.45</v>
      </c>
      <c r="E171" s="194">
        <v>6277.22</v>
      </c>
      <c r="F171" s="45">
        <f t="shared" si="26"/>
        <v>130.81765986933283</v>
      </c>
    </row>
    <row r="172" spans="1:6" ht="12.75" customHeight="1" x14ac:dyDescent="0.2">
      <c r="A172" s="63">
        <v>3222</v>
      </c>
      <c r="B172" s="64" t="s">
        <v>346</v>
      </c>
      <c r="C172" s="247" t="s">
        <v>347</v>
      </c>
      <c r="D172" s="194">
        <v>29612.19</v>
      </c>
      <c r="E172" s="194">
        <v>23396.95</v>
      </c>
      <c r="F172" s="45">
        <f t="shared" si="26"/>
        <v>79.011211261308262</v>
      </c>
    </row>
    <row r="173" spans="1:6" ht="12.75" customHeight="1" x14ac:dyDescent="0.2">
      <c r="A173" s="63">
        <v>3223</v>
      </c>
      <c r="B173" s="65" t="s">
        <v>348</v>
      </c>
      <c r="C173" s="247" t="s">
        <v>349</v>
      </c>
      <c r="D173" s="194">
        <v>52441.279999999999</v>
      </c>
      <c r="E173" s="194">
        <v>48914.19</v>
      </c>
      <c r="F173" s="45">
        <f t="shared" si="26"/>
        <v>93.274210698137054</v>
      </c>
    </row>
    <row r="174" spans="1:6" ht="12.75" customHeight="1" x14ac:dyDescent="0.2">
      <c r="A174" s="63">
        <v>3224</v>
      </c>
      <c r="B174" s="65" t="s">
        <v>350</v>
      </c>
      <c r="C174" s="247" t="s">
        <v>351</v>
      </c>
      <c r="D174" s="194">
        <v>1332.48</v>
      </c>
      <c r="E174" s="194">
        <v>1258.6300000000001</v>
      </c>
      <c r="F174" s="45">
        <f t="shared" si="26"/>
        <v>94.457702929875126</v>
      </c>
    </row>
    <row r="175" spans="1:6" ht="12.75" customHeight="1" x14ac:dyDescent="0.2">
      <c r="A175" s="63">
        <v>3225</v>
      </c>
      <c r="B175" s="65" t="s">
        <v>352</v>
      </c>
      <c r="C175" s="247" t="s">
        <v>353</v>
      </c>
      <c r="D175" s="194">
        <v>3193.73</v>
      </c>
      <c r="E175" s="194">
        <v>17272.73</v>
      </c>
      <c r="F175" s="45">
        <f t="shared" si="26"/>
        <v>540.83250619181956</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505.46</v>
      </c>
      <c r="E177" s="194">
        <v>109.89</v>
      </c>
      <c r="F177" s="45">
        <f t="shared" si="26"/>
        <v>21.740592727416612</v>
      </c>
    </row>
    <row r="178" spans="1:6" ht="12.75" customHeight="1" x14ac:dyDescent="0.2">
      <c r="A178" s="63">
        <v>323</v>
      </c>
      <c r="B178" s="65" t="s">
        <v>358</v>
      </c>
      <c r="C178" s="247" t="s">
        <v>359</v>
      </c>
      <c r="D178" s="60">
        <f t="shared" ref="D178:E178" si="35">SUM(D179:D187)</f>
        <v>191727.08000000002</v>
      </c>
      <c r="E178" s="60">
        <f t="shared" si="35"/>
        <v>238793.5</v>
      </c>
      <c r="F178" s="45">
        <f t="shared" si="26"/>
        <v>124.54865530732538</v>
      </c>
    </row>
    <row r="179" spans="1:6" ht="12.75" customHeight="1" x14ac:dyDescent="0.2">
      <c r="A179" s="63">
        <v>3231</v>
      </c>
      <c r="B179" s="65" t="s">
        <v>360</v>
      </c>
      <c r="C179" s="247" t="s">
        <v>361</v>
      </c>
      <c r="D179" s="194">
        <v>4478.72</v>
      </c>
      <c r="E179" s="194">
        <v>4997.59</v>
      </c>
      <c r="F179" s="45">
        <f t="shared" si="26"/>
        <v>111.58522970848814</v>
      </c>
    </row>
    <row r="180" spans="1:6" ht="12.75" customHeight="1" x14ac:dyDescent="0.2">
      <c r="A180" s="63">
        <v>3232</v>
      </c>
      <c r="B180" s="65" t="s">
        <v>362</v>
      </c>
      <c r="C180" s="247" t="s">
        <v>363</v>
      </c>
      <c r="D180" s="194">
        <v>32325.14</v>
      </c>
      <c r="E180" s="194">
        <v>16200.22</v>
      </c>
      <c r="F180" s="45">
        <f t="shared" si="26"/>
        <v>50.116472813420145</v>
      </c>
    </row>
    <row r="181" spans="1:6" ht="12.75" customHeight="1" x14ac:dyDescent="0.2">
      <c r="A181" s="63">
        <v>3233</v>
      </c>
      <c r="B181" s="65" t="s">
        <v>364</v>
      </c>
      <c r="C181" s="247" t="s">
        <v>365</v>
      </c>
      <c r="D181" s="194">
        <v>0</v>
      </c>
      <c r="E181" s="194">
        <v>13095.23</v>
      </c>
      <c r="F181" s="45" t="str">
        <f t="shared" si="26"/>
        <v>-</v>
      </c>
    </row>
    <row r="182" spans="1:6" ht="12.75" customHeight="1" x14ac:dyDescent="0.2">
      <c r="A182" s="63">
        <v>3234</v>
      </c>
      <c r="B182" s="65" t="s">
        <v>366</v>
      </c>
      <c r="C182" s="247" t="s">
        <v>367</v>
      </c>
      <c r="D182" s="194">
        <v>6724.07</v>
      </c>
      <c r="E182" s="194">
        <v>8684.34</v>
      </c>
      <c r="F182" s="45">
        <f t="shared" si="26"/>
        <v>129.15302785366603</v>
      </c>
    </row>
    <row r="183" spans="1:6" ht="12.75" customHeight="1" x14ac:dyDescent="0.2">
      <c r="A183" s="63">
        <v>3235</v>
      </c>
      <c r="B183" s="64" t="s">
        <v>368</v>
      </c>
      <c r="C183" s="247" t="s">
        <v>369</v>
      </c>
      <c r="D183" s="194">
        <v>5112.9399999999996</v>
      </c>
      <c r="E183" s="194">
        <v>7035.82</v>
      </c>
      <c r="F183" s="45">
        <f t="shared" si="26"/>
        <v>137.60810805524807</v>
      </c>
    </row>
    <row r="184" spans="1:6" ht="12.75" customHeight="1" x14ac:dyDescent="0.2">
      <c r="A184" s="63">
        <v>3236</v>
      </c>
      <c r="B184" s="64" t="s">
        <v>370</v>
      </c>
      <c r="C184" s="247" t="s">
        <v>371</v>
      </c>
      <c r="D184" s="194">
        <v>3697</v>
      </c>
      <c r="E184" s="194">
        <v>430.78</v>
      </c>
      <c r="F184" s="45">
        <f t="shared" si="26"/>
        <v>11.652150392209899</v>
      </c>
    </row>
    <row r="185" spans="1:6" ht="12.75" customHeight="1" x14ac:dyDescent="0.2">
      <c r="A185" s="63">
        <v>3237</v>
      </c>
      <c r="B185" s="64" t="s">
        <v>372</v>
      </c>
      <c r="C185" s="247" t="s">
        <v>373</v>
      </c>
      <c r="D185" s="194">
        <v>42229.04</v>
      </c>
      <c r="E185" s="194">
        <v>56631.39</v>
      </c>
      <c r="F185" s="45">
        <f t="shared" si="26"/>
        <v>134.10532183540047</v>
      </c>
    </row>
    <row r="186" spans="1:6" ht="12.75" customHeight="1" x14ac:dyDescent="0.2">
      <c r="A186" s="63">
        <v>3238</v>
      </c>
      <c r="B186" s="64" t="s">
        <v>374</v>
      </c>
      <c r="C186" s="247" t="s">
        <v>375</v>
      </c>
      <c r="D186" s="194">
        <v>7503.65</v>
      </c>
      <c r="E186" s="194">
        <v>11598.48</v>
      </c>
      <c r="F186" s="45">
        <f t="shared" si="26"/>
        <v>154.57117536132415</v>
      </c>
    </row>
    <row r="187" spans="1:6" ht="12.75" customHeight="1" x14ac:dyDescent="0.2">
      <c r="A187" s="63">
        <v>3239</v>
      </c>
      <c r="B187" s="64" t="s">
        <v>376</v>
      </c>
      <c r="C187" s="247" t="s">
        <v>377</v>
      </c>
      <c r="D187" s="194">
        <v>89656.52</v>
      </c>
      <c r="E187" s="194">
        <v>120119.65</v>
      </c>
      <c r="F187" s="45">
        <f t="shared" si="26"/>
        <v>133.9775958290596</v>
      </c>
    </row>
    <row r="188" spans="1:6" ht="12.75" customHeight="1" x14ac:dyDescent="0.2">
      <c r="A188" s="63">
        <v>324</v>
      </c>
      <c r="B188" s="64" t="s">
        <v>378</v>
      </c>
      <c r="C188" s="247" t="s">
        <v>379</v>
      </c>
      <c r="D188" s="194">
        <v>405</v>
      </c>
      <c r="E188" s="194">
        <v>30</v>
      </c>
      <c r="F188" s="45">
        <f t="shared" si="26"/>
        <v>7.4074074074074066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26491.339999999997</v>
      </c>
      <c r="E194" s="60">
        <f t="shared" si="36"/>
        <v>54029.689999999995</v>
      </c>
      <c r="F194" s="45">
        <f t="shared" si="26"/>
        <v>203.95227270496702</v>
      </c>
    </row>
    <row r="195" spans="1:6" ht="12.75" customHeight="1" x14ac:dyDescent="0.2">
      <c r="A195" s="63">
        <v>3291</v>
      </c>
      <c r="B195" s="183" t="s">
        <v>392</v>
      </c>
      <c r="C195" s="247" t="s">
        <v>393</v>
      </c>
      <c r="D195" s="194">
        <v>465.3</v>
      </c>
      <c r="E195" s="194">
        <v>1954.54</v>
      </c>
      <c r="F195" s="45">
        <f t="shared" si="26"/>
        <v>420.060176230389</v>
      </c>
    </row>
    <row r="196" spans="1:6" ht="12.75" customHeight="1" x14ac:dyDescent="0.2">
      <c r="A196" s="63">
        <v>3292</v>
      </c>
      <c r="B196" s="64" t="s">
        <v>394</v>
      </c>
      <c r="C196" s="247" t="s">
        <v>395</v>
      </c>
      <c r="D196" s="194">
        <v>12436.15</v>
      </c>
      <c r="E196" s="194">
        <v>13221.58</v>
      </c>
      <c r="F196" s="45">
        <f t="shared" si="26"/>
        <v>106.31570059865795</v>
      </c>
    </row>
    <row r="197" spans="1:6" ht="12.75" customHeight="1" x14ac:dyDescent="0.2">
      <c r="A197" s="63">
        <v>3293</v>
      </c>
      <c r="B197" s="64" t="s">
        <v>396</v>
      </c>
      <c r="C197" s="247" t="s">
        <v>397</v>
      </c>
      <c r="D197" s="194">
        <v>9711.11</v>
      </c>
      <c r="E197" s="194">
        <v>18826.89</v>
      </c>
      <c r="F197" s="45">
        <f t="shared" si="26"/>
        <v>193.86959884091519</v>
      </c>
    </row>
    <row r="198" spans="1:6" ht="12.75" customHeight="1" x14ac:dyDescent="0.2">
      <c r="A198" s="63">
        <v>3294</v>
      </c>
      <c r="B198" s="64" t="s">
        <v>398</v>
      </c>
      <c r="C198" s="247" t="s">
        <v>399</v>
      </c>
      <c r="D198" s="194">
        <v>603.92999999999995</v>
      </c>
      <c r="E198" s="194">
        <v>13685.54</v>
      </c>
      <c r="F198" s="45">
        <f t="shared" si="26"/>
        <v>2266.08050601891</v>
      </c>
    </row>
    <row r="199" spans="1:6" ht="12.75" customHeight="1" x14ac:dyDescent="0.2">
      <c r="A199" s="63">
        <v>3295</v>
      </c>
      <c r="B199" s="64" t="s">
        <v>400</v>
      </c>
      <c r="C199" s="247" t="s">
        <v>401</v>
      </c>
      <c r="D199" s="194">
        <v>1896.59</v>
      </c>
      <c r="E199" s="194">
        <v>374.63</v>
      </c>
      <c r="F199" s="45">
        <f t="shared" si="26"/>
        <v>19.75281953400577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1378.26</v>
      </c>
      <c r="E201" s="194">
        <v>5966.51</v>
      </c>
      <c r="F201" s="45">
        <f t="shared" si="26"/>
        <v>432.90162959093357</v>
      </c>
    </row>
    <row r="202" spans="1:6" ht="12.75" customHeight="1" x14ac:dyDescent="0.2">
      <c r="A202" s="63">
        <v>34</v>
      </c>
      <c r="B202" s="183" t="s">
        <v>406</v>
      </c>
      <c r="C202" s="247" t="s">
        <v>407</v>
      </c>
      <c r="D202" s="60">
        <f t="shared" ref="D202:E202" si="37">D203+D208+D216</f>
        <v>1116.23</v>
      </c>
      <c r="E202" s="60">
        <f t="shared" si="37"/>
        <v>880.75</v>
      </c>
      <c r="F202" s="45">
        <f t="shared" si="26"/>
        <v>78.903989321197244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1116.23</v>
      </c>
      <c r="E216" s="60">
        <f t="shared" si="40"/>
        <v>880.75</v>
      </c>
      <c r="F216" s="45">
        <f t="shared" si="26"/>
        <v>78.903989321197244</v>
      </c>
    </row>
    <row r="217" spans="1:6" ht="12.75" customHeight="1" x14ac:dyDescent="0.2">
      <c r="A217" s="63">
        <v>3431</v>
      </c>
      <c r="B217" s="182" t="s">
        <v>436</v>
      </c>
      <c r="C217" s="247" t="s">
        <v>437</v>
      </c>
      <c r="D217" s="194">
        <v>914.83</v>
      </c>
      <c r="E217" s="194">
        <v>814.11</v>
      </c>
      <c r="F217" s="45">
        <f t="shared" si="26"/>
        <v>88.990304209525263</v>
      </c>
    </row>
    <row r="218" spans="1:6" ht="12.75" customHeight="1" x14ac:dyDescent="0.2">
      <c r="A218" s="63">
        <v>3432</v>
      </c>
      <c r="B218" s="65" t="s">
        <v>438</v>
      </c>
      <c r="C218" s="247" t="s">
        <v>439</v>
      </c>
      <c r="D218" s="194">
        <v>201.4</v>
      </c>
      <c r="E218" s="194"/>
      <c r="F218" s="45">
        <f t="shared" si="26"/>
        <v>0</v>
      </c>
    </row>
    <row r="219" spans="1:6" ht="12.75" customHeight="1" x14ac:dyDescent="0.2">
      <c r="A219" s="63">
        <v>3433</v>
      </c>
      <c r="B219" s="65" t="s">
        <v>440</v>
      </c>
      <c r="C219" s="247" t="s">
        <v>441</v>
      </c>
      <c r="D219" s="194">
        <v>0</v>
      </c>
      <c r="E219" s="194">
        <v>66.64</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1693868.5999999999</v>
      </c>
      <c r="E299" s="60">
        <f>E152-E297+E298</f>
        <v>1976994.0600000003</v>
      </c>
      <c r="F299" s="45">
        <f t="shared" si="68"/>
        <v>116.71472391660136</v>
      </c>
    </row>
    <row r="300" spans="1:6" ht="12.75" customHeight="1" x14ac:dyDescent="0.2">
      <c r="A300" s="63" t="s">
        <v>582</v>
      </c>
      <c r="B300" s="64" t="s">
        <v>593</v>
      </c>
      <c r="C300" s="247" t="s">
        <v>594</v>
      </c>
      <c r="D300" s="60">
        <f>IF(D6&gt;=D299,D6-D299,0)</f>
        <v>1153270.07</v>
      </c>
      <c r="E300" s="60">
        <f>IF(E6&gt;=E299,E6-E299,0)</f>
        <v>103811.4299999997</v>
      </c>
      <c r="F300" s="45">
        <f t="shared" si="68"/>
        <v>9.0014847953176904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5600304.3899999997</v>
      </c>
      <c r="E302" s="194">
        <v>8906306.1199999992</v>
      </c>
      <c r="F302" s="45">
        <f t="shared" si="68"/>
        <v>159.03253644396995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21326.17</v>
      </c>
      <c r="F304" s="45" t="str">
        <f t="shared" si="68"/>
        <v>-</v>
      </c>
    </row>
    <row r="305" spans="1:6" ht="12" x14ac:dyDescent="0.2">
      <c r="A305" s="63">
        <v>9661</v>
      </c>
      <c r="B305" s="220" t="s">
        <v>603</v>
      </c>
      <c r="C305" s="247" t="s">
        <v>604</v>
      </c>
      <c r="D305" s="194">
        <v>0</v>
      </c>
      <c r="E305" s="194">
        <v>21326.17</v>
      </c>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1156</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1156</v>
      </c>
      <c r="E321" s="60">
        <f t="shared" si="76"/>
        <v>0</v>
      </c>
      <c r="F321" s="45">
        <f t="shared" si="72"/>
        <v>0</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1156</v>
      </c>
      <c r="E336" s="60">
        <f t="shared" si="79"/>
        <v>0</v>
      </c>
      <c r="F336" s="45">
        <f t="shared" si="72"/>
        <v>0</v>
      </c>
    </row>
    <row r="337" spans="1:6" ht="12.75" customHeight="1" x14ac:dyDescent="0.2">
      <c r="A337" s="63">
        <v>7231</v>
      </c>
      <c r="B337" s="64" t="s">
        <v>666</v>
      </c>
      <c r="C337" s="247" t="s">
        <v>667</v>
      </c>
      <c r="D337" s="194">
        <v>1156</v>
      </c>
      <c r="E337" s="194"/>
      <c r="F337" s="45">
        <f t="shared" si="72"/>
        <v>0</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156643.15</v>
      </c>
      <c r="E360" s="60">
        <f t="shared" si="86"/>
        <v>111088.21999999999</v>
      </c>
      <c r="F360" s="45">
        <f t="shared" si="72"/>
        <v>70.918019715512614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156643.15</v>
      </c>
      <c r="E373" s="60">
        <f t="shared" si="90"/>
        <v>105374.46999999999</v>
      </c>
      <c r="F373" s="45">
        <f t="shared" si="72"/>
        <v>67.270397716082698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79149.56</v>
      </c>
      <c r="E379" s="60">
        <f t="shared" si="92"/>
        <v>105028.07999999999</v>
      </c>
      <c r="F379" s="45">
        <f t="shared" si="72"/>
        <v>132.69572187135341</v>
      </c>
    </row>
    <row r="380" spans="1:6" ht="12.75" customHeight="1" x14ac:dyDescent="0.2">
      <c r="A380" s="63">
        <v>4221</v>
      </c>
      <c r="B380" s="64" t="s">
        <v>648</v>
      </c>
      <c r="C380" s="247" t="s">
        <v>740</v>
      </c>
      <c r="D380" s="194">
        <v>52704.160000000003</v>
      </c>
      <c r="E380" s="194">
        <v>58722.83</v>
      </c>
      <c r="F380" s="45">
        <f t="shared" si="72"/>
        <v>111.41972474279069</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10263.950000000001</v>
      </c>
      <c r="E382" s="194">
        <v>31190.57</v>
      </c>
      <c r="F382" s="45">
        <f t="shared" si="72"/>
        <v>303.88466428616658</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807.78</v>
      </c>
      <c r="E384" s="192">
        <v>4089.68</v>
      </c>
      <c r="F384" s="71">
        <f t="shared" si="72"/>
        <v>506.28636509940827</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15373.67</v>
      </c>
      <c r="E386" s="194">
        <v>11025</v>
      </c>
      <c r="F386" s="45">
        <f t="shared" si="72"/>
        <v>71.713520584219651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30983.59</v>
      </c>
      <c r="E388" s="60">
        <f t="shared" si="93"/>
        <v>0</v>
      </c>
      <c r="F388" s="45">
        <f t="shared" si="72"/>
        <v>0</v>
      </c>
    </row>
    <row r="389" spans="1:6" ht="12.75" customHeight="1" x14ac:dyDescent="0.2">
      <c r="A389" s="63">
        <v>4231</v>
      </c>
      <c r="B389" s="64" t="s">
        <v>666</v>
      </c>
      <c r="C389" s="247" t="s">
        <v>751</v>
      </c>
      <c r="D389" s="194">
        <v>30983.59</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46510</v>
      </c>
      <c r="E393" s="60">
        <f t="shared" si="94"/>
        <v>346.39</v>
      </c>
      <c r="F393" s="45">
        <f t="shared" si="72"/>
        <v>0.7447645667598366</v>
      </c>
    </row>
    <row r="394" spans="1:6" ht="12.75" customHeight="1" x14ac:dyDescent="0.2">
      <c r="A394" s="63">
        <v>4241</v>
      </c>
      <c r="B394" s="64" t="s">
        <v>757</v>
      </c>
      <c r="C394" s="247" t="s">
        <v>758</v>
      </c>
      <c r="D394" s="194">
        <v>0</v>
      </c>
      <c r="E394" s="194">
        <v>346.39</v>
      </c>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46510</v>
      </c>
      <c r="E397" s="194"/>
      <c r="F397" s="45">
        <f t="shared" si="72"/>
        <v>0</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5713.75</v>
      </c>
      <c r="F412" s="45" t="str">
        <f t="shared" si="72"/>
        <v>-</v>
      </c>
    </row>
    <row r="413" spans="1:6" ht="12.75" customHeight="1" x14ac:dyDescent="0.2">
      <c r="A413" s="63">
        <v>451</v>
      </c>
      <c r="B413" s="64" t="s">
        <v>785</v>
      </c>
      <c r="C413" s="247" t="s">
        <v>786</v>
      </c>
      <c r="D413" s="194">
        <v>0</v>
      </c>
      <c r="E413" s="194">
        <v>5713.75</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155487.15</v>
      </c>
      <c r="E418" s="60">
        <f t="shared" si="102"/>
        <v>111088.21999999999</v>
      </c>
      <c r="F418" s="45">
        <f t="shared" si="72"/>
        <v>71.445273773427573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5343186.97</v>
      </c>
      <c r="E420" s="194">
        <v>7777942.9100000001</v>
      </c>
      <c r="F420" s="45">
        <f t="shared" si="72"/>
        <v>145.56748535415747</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2848294.67</v>
      </c>
      <c r="E422" s="60">
        <f>E6+E308</f>
        <v>2080805.49</v>
      </c>
      <c r="F422" s="45">
        <f t="shared" si="72"/>
        <v>73.05443189977251</v>
      </c>
    </row>
    <row r="423" spans="1:6" ht="12.75" customHeight="1" x14ac:dyDescent="0.2">
      <c r="A423" s="63" t="s">
        <v>582</v>
      </c>
      <c r="B423" s="64" t="s">
        <v>805</v>
      </c>
      <c r="C423" s="247" t="s">
        <v>806</v>
      </c>
      <c r="D423" s="60">
        <f t="shared" ref="D423:E423" si="103">D299+D360</f>
        <v>1850511.7499999998</v>
      </c>
      <c r="E423" s="60">
        <f t="shared" si="103"/>
        <v>2088082.2800000003</v>
      </c>
      <c r="F423" s="45">
        <f t="shared" si="72"/>
        <v>112.83809897451343</v>
      </c>
    </row>
    <row r="424" spans="1:6" ht="12.75" customHeight="1" x14ac:dyDescent="0.2">
      <c r="A424" s="63" t="s">
        <v>582</v>
      </c>
      <c r="B424" s="64" t="s">
        <v>807</v>
      </c>
      <c r="C424" s="247" t="s">
        <v>808</v>
      </c>
      <c r="D424" s="60">
        <f t="shared" ref="D424:E424" si="104">IF(D422&gt;=D423,D422-D423,0)</f>
        <v>997782.92000000016</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7276.7900000002701</v>
      </c>
      <c r="F425" s="45" t="str">
        <f t="shared" si="72"/>
        <v>-</v>
      </c>
    </row>
    <row r="426" spans="1:6" ht="12.75" customHeight="1" x14ac:dyDescent="0.2">
      <c r="A426" s="251" t="s">
        <v>811</v>
      </c>
      <c r="B426" s="183" t="s">
        <v>812</v>
      </c>
      <c r="C426" s="252" t="s">
        <v>813</v>
      </c>
      <c r="D426" s="60">
        <f t="shared" ref="D426:E426" si="106">IF(D302-D303+D419-D420&gt;=0,D302-D303+D419-D420,0)</f>
        <v>257117.41999999993</v>
      </c>
      <c r="E426" s="60">
        <f t="shared" si="106"/>
        <v>1128363.209999999</v>
      </c>
      <c r="F426" s="45">
        <f t="shared" si="72"/>
        <v>438.85132714850641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21326.17</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2848294.67</v>
      </c>
      <c r="E643" s="60">
        <f>E422+E430</f>
        <v>2080805.49</v>
      </c>
      <c r="F643" s="45">
        <f t="shared" si="109"/>
        <v>73.05443189977251</v>
      </c>
    </row>
    <row r="644" spans="1:6" ht="12.75" customHeight="1" x14ac:dyDescent="0.2">
      <c r="A644" s="63" t="s">
        <v>582</v>
      </c>
      <c r="B644" s="64" t="s">
        <v>1238</v>
      </c>
      <c r="C644" s="247" t="s">
        <v>1239</v>
      </c>
      <c r="D644" s="60">
        <f>D423+D535</f>
        <v>1850511.7499999998</v>
      </c>
      <c r="E644" s="60">
        <f>E423+E535</f>
        <v>2088082.2800000003</v>
      </c>
      <c r="F644" s="45">
        <f t="shared" si="109"/>
        <v>112.83809897451343</v>
      </c>
    </row>
    <row r="645" spans="1:6" ht="12.75" customHeight="1" x14ac:dyDescent="0.2">
      <c r="A645" s="63" t="s">
        <v>582</v>
      </c>
      <c r="B645" s="64" t="s">
        <v>1240</v>
      </c>
      <c r="C645" s="247" t="s">
        <v>1241</v>
      </c>
      <c r="D645" s="60">
        <f t="shared" ref="D645:E645" si="163">IF(D643&gt;=D644,D643-D644,0)</f>
        <v>997782.92000000016</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7276.7900000002701</v>
      </c>
      <c r="F646" s="45" t="str">
        <f t="shared" si="109"/>
        <v>-</v>
      </c>
    </row>
    <row r="647" spans="1:6" ht="24" x14ac:dyDescent="0.2">
      <c r="A647" s="251" t="s">
        <v>1244</v>
      </c>
      <c r="B647" s="64" t="s">
        <v>1245</v>
      </c>
      <c r="C647" s="252" t="s">
        <v>1244</v>
      </c>
      <c r="D647" s="60">
        <f>IF(D426-D427+D641-D642&gt;=0,D426-D427+D641-D642,0)</f>
        <v>257117.41999999993</v>
      </c>
      <c r="E647" s="60">
        <f>IF(E426-E427+E641-E642&gt;=0,E426-E427+E641-E642,0)</f>
        <v>1128363.209999999</v>
      </c>
      <c r="F647" s="45">
        <f t="shared" si="109"/>
        <v>438.85132714850641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1254900.3400000001</v>
      </c>
      <c r="E649" s="60">
        <f t="shared" si="165"/>
        <v>1121086.4199999988</v>
      </c>
      <c r="F649" s="45">
        <f t="shared" si="109"/>
        <v>89.336689477667903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1323848.93</v>
      </c>
      <c r="E653" s="194">
        <v>1489426.55</v>
      </c>
      <c r="F653" s="45">
        <f t="shared" ref="F653:F740" si="167">IF(D653&lt;&gt;0,IF(E653/D653&gt;=100,"&gt;&gt;100",E653/D653*100),"-")</f>
        <v>112.50728963462622</v>
      </c>
    </row>
    <row r="654" spans="1:6" ht="12.75" customHeight="1" x14ac:dyDescent="0.2">
      <c r="A654" s="63" t="s">
        <v>1257</v>
      </c>
      <c r="B654" s="64" t="s">
        <v>1258</v>
      </c>
      <c r="C654" s="247" t="s">
        <v>1257</v>
      </c>
      <c r="D654" s="194">
        <v>3164191.97</v>
      </c>
      <c r="E654" s="194">
        <v>2323697.7200000002</v>
      </c>
      <c r="F654" s="45">
        <f t="shared" si="167"/>
        <v>73.437318027199211</v>
      </c>
    </row>
    <row r="655" spans="1:6" ht="12.75" customHeight="1" x14ac:dyDescent="0.2">
      <c r="A655" s="63" t="s">
        <v>1259</v>
      </c>
      <c r="B655" s="64" t="s">
        <v>1260</v>
      </c>
      <c r="C655" s="247" t="s">
        <v>1259</v>
      </c>
      <c r="D655" s="194">
        <v>2915734.05</v>
      </c>
      <c r="E655" s="194">
        <v>2369378.3199999998</v>
      </c>
      <c r="F655" s="45">
        <f t="shared" si="167"/>
        <v>81.261811926914248</v>
      </c>
    </row>
    <row r="656" spans="1:6" ht="24" x14ac:dyDescent="0.2">
      <c r="A656" s="63">
        <v>11</v>
      </c>
      <c r="B656" s="64" t="s">
        <v>1261</v>
      </c>
      <c r="C656" s="247" t="s">
        <v>1262</v>
      </c>
      <c r="D656" s="60">
        <f t="shared" ref="D656:E656" si="168">+D653+D654-D655</f>
        <v>1572306.8500000006</v>
      </c>
      <c r="E656" s="60">
        <f t="shared" si="168"/>
        <v>1443745.9500000007</v>
      </c>
      <c r="F656" s="45">
        <f t="shared" si="167"/>
        <v>91.823421744934848</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61</v>
      </c>
      <c r="E658" s="253">
        <v>65</v>
      </c>
      <c r="F658" s="45">
        <f t="shared" si="167"/>
        <v>106.55737704918033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61</v>
      </c>
      <c r="E660" s="253">
        <v>65</v>
      </c>
      <c r="F660" s="45">
        <f t="shared" si="167"/>
        <v>106.55737704918033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32560</v>
      </c>
      <c r="E683" s="192"/>
      <c r="F683" s="71">
        <f t="shared" si="167"/>
        <v>0</v>
      </c>
    </row>
    <row r="684" spans="1:6" ht="24" x14ac:dyDescent="0.2">
      <c r="A684" s="70">
        <v>63613</v>
      </c>
      <c r="B684" s="182" t="s">
        <v>1318</v>
      </c>
      <c r="C684" s="278" t="s">
        <v>1319</v>
      </c>
      <c r="D684" s="192">
        <v>0</v>
      </c>
      <c r="E684" s="192">
        <v>25440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778908.51</v>
      </c>
      <c r="E686" s="194"/>
      <c r="F686" s="45">
        <f t="shared" si="167"/>
        <v>0</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t="s">
        <v>582</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722</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2382.5</v>
      </c>
      <c r="E733" s="192">
        <v>600</v>
      </c>
      <c r="F733" s="71">
        <f t="shared" si="167"/>
        <v>25.183630640083944</v>
      </c>
    </row>
    <row r="734" spans="1:6" ht="12.75" customHeight="1" x14ac:dyDescent="0.2">
      <c r="A734" s="70">
        <v>32121</v>
      </c>
      <c r="B734" s="65" t="s">
        <v>1398</v>
      </c>
      <c r="C734" s="278" t="s">
        <v>1399</v>
      </c>
      <c r="D734" s="192">
        <v>17436.55</v>
      </c>
      <c r="E734" s="192">
        <v>17697.5</v>
      </c>
      <c r="F734" s="71">
        <f t="shared" si="167"/>
        <v>101.49656898870477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3697</v>
      </c>
      <c r="E736" s="194">
        <v>430.78</v>
      </c>
      <c r="F736" s="45">
        <f t="shared" si="167"/>
        <v>11.652150392209899</v>
      </c>
    </row>
    <row r="737" spans="1:6" ht="12.75" customHeight="1" x14ac:dyDescent="0.2">
      <c r="A737" s="63" t="s">
        <v>1404</v>
      </c>
      <c r="B737" s="64" t="s">
        <v>1405</v>
      </c>
      <c r="C737" s="247" t="s">
        <v>1404</v>
      </c>
      <c r="D737" s="194">
        <v>0</v>
      </c>
      <c r="E737" s="194">
        <v>8145.76</v>
      </c>
      <c r="F737" s="45" t="str">
        <f t="shared" si="167"/>
        <v>-</v>
      </c>
    </row>
    <row r="738" spans="1:6" ht="12.75" customHeight="1" x14ac:dyDescent="0.2">
      <c r="A738" s="63" t="s">
        <v>1406</v>
      </c>
      <c r="B738" s="64" t="s">
        <v>1407</v>
      </c>
      <c r="C738" s="247" t="s">
        <v>1406</v>
      </c>
      <c r="D738" s="194">
        <v>4463.1000000000004</v>
      </c>
      <c r="E738" s="194">
        <v>20737.5</v>
      </c>
      <c r="F738" s="45">
        <f t="shared" si="167"/>
        <v>464.64340928950725</v>
      </c>
    </row>
    <row r="739" spans="1:6" ht="12.75" customHeight="1" x14ac:dyDescent="0.2">
      <c r="A739" s="70" t="s">
        <v>1408</v>
      </c>
      <c r="B739" s="65" t="s">
        <v>1409</v>
      </c>
      <c r="C739" s="278" t="s">
        <v>1408</v>
      </c>
      <c r="D739" s="192">
        <v>27218.44</v>
      </c>
      <c r="E739" s="192">
        <v>12636.56</v>
      </c>
      <c r="F739" s="71">
        <f t="shared" si="167"/>
        <v>46.426466762973931</v>
      </c>
    </row>
    <row r="740" spans="1:6" ht="12.75" customHeight="1" x14ac:dyDescent="0.2">
      <c r="A740" s="70" t="s">
        <v>1410</v>
      </c>
      <c r="B740" s="65" t="s">
        <v>1411</v>
      </c>
      <c r="C740" s="278" t="s">
        <v>1410</v>
      </c>
      <c r="D740" s="192">
        <v>0</v>
      </c>
      <c r="E740" s="192">
        <v>125</v>
      </c>
      <c r="F740" s="71" t="str">
        <f t="shared" si="167"/>
        <v>-</v>
      </c>
    </row>
    <row r="741" spans="1:6" ht="12.75" customHeight="1" x14ac:dyDescent="0.2">
      <c r="A741" s="70">
        <v>32911</v>
      </c>
      <c r="B741" s="65" t="s">
        <v>1412</v>
      </c>
      <c r="C741" s="278" t="s">
        <v>1413</v>
      </c>
      <c r="D741" s="192">
        <v>465.3</v>
      </c>
      <c r="E741" s="192">
        <v>1954.54</v>
      </c>
      <c r="F741" s="71">
        <f t="shared" ref="F741:F1006" si="169">IF(D741&lt;&gt;0,IF(E741/D741&gt;=100,"&gt;&gt;100",E741/D741*100),"-")</f>
        <v>420.060176230389</v>
      </c>
    </row>
    <row r="742" spans="1:6" ht="12.75" customHeight="1" x14ac:dyDescent="0.2">
      <c r="A742" s="70" t="s">
        <v>1414</v>
      </c>
      <c r="B742" s="65" t="s">
        <v>1415</v>
      </c>
      <c r="C742" s="278" t="s">
        <v>1414</v>
      </c>
      <c r="D742" s="192">
        <v>2982.89</v>
      </c>
      <c r="E742" s="192"/>
      <c r="F742" s="71">
        <f t="shared" si="169"/>
        <v>0</v>
      </c>
    </row>
    <row r="743" spans="1:6" ht="12.75" customHeight="1" x14ac:dyDescent="0.2">
      <c r="A743" s="70" t="s">
        <v>1416</v>
      </c>
      <c r="B743" s="65" t="s">
        <v>1417</v>
      </c>
      <c r="C743" s="277" t="s">
        <v>1416</v>
      </c>
      <c r="D743" s="192">
        <v>38.93</v>
      </c>
      <c r="E743" s="192">
        <v>13120.54</v>
      </c>
      <c r="F743" s="71" t="str">
        <f t="shared" ref="F743:F744" si="170">IF(D743&lt;&gt;0,IF(E743/D743&gt;=100,"&gt;&gt;100",E743/D743*100),"-")</f>
        <v>&gt;&gt;100</v>
      </c>
    </row>
    <row r="744" spans="1:6" ht="12.75" customHeight="1" x14ac:dyDescent="0.2">
      <c r="A744" s="70" t="s">
        <v>1418</v>
      </c>
      <c r="B744" s="65" t="s">
        <v>1419</v>
      </c>
      <c r="C744" s="277" t="s">
        <v>1418</v>
      </c>
      <c r="D744" s="192">
        <v>1164</v>
      </c>
      <c r="E744" s="192"/>
      <c r="F744" s="71">
        <f t="shared" si="170"/>
        <v>0</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80"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390007.24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2121644.75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2010134.34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1528295.65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413798.98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802.11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67237.600000000006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109409.91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2100.5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2173203.4900000002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2044977.33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1512450.91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455214.61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878.31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76433.5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126233.31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1992.85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338448.5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338448.5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290708.51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47739.99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24963</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Poljančić</cp:lastModifiedBy>
  <cp:lastPrinted>2026-07-13T16:45:18Z</cp:lastPrinted>
  <dcterms:created xsi:type="dcterms:W3CDTF">2022-04-01T05:14:30Z</dcterms:created>
  <dcterms:modified xsi:type="dcterms:W3CDTF">2026-07-14T07:35:30Z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